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admie.sharepoint.com/sites/DNEM/Shared Documents/Κλάδος Χρηστών/ΝΟΜΟΣ 50-50/ΑΙΤΗΜΑΤΑ ΧΡΗΣΤΩΝ/ΠΙΝΑΚΕΣ ΕΡΓΩΝ/"/>
    </mc:Choice>
  </mc:AlternateContent>
  <xr:revisionPtr revIDLastSave="1484" documentId="8_{49829745-E188-4A95-9074-90338183A5A1}" xr6:coauthVersionLast="47" xr6:coauthVersionMax="47" xr10:uidLastSave="{897EA1D0-32F9-48CD-9B47-2AE76DFB6F4E}"/>
  <bookViews>
    <workbookView xWindow="-120" yWindow="-120" windowWidth="29040" windowHeight="15720" firstSheet="5" activeTab="2" xr2:uid="{7EF3D3C7-87BC-4036-9309-0EC9ABBCC5EA}"/>
  </bookViews>
  <sheets>
    <sheet name="AIS 150kV" sheetId="1" r:id="rId1"/>
    <sheet name="GIS 150kV" sheetId="2" r:id="rId2"/>
    <sheet name="AIS 400kV" sheetId="3" r:id="rId3"/>
    <sheet name="GIS 400kV" sheetId="4" r:id="rId4"/>
    <sheet name="ΕΝΑΕΡΙΕΣ ΓΜ" sheetId="5" r:id="rId5"/>
    <sheet name="ΚΑΛΩΔΙΑΚΕΣ ΓΜ" sheetId="6" r:id="rId6"/>
    <sheet name="ΥΠΟΒΡΥΧΙΕΣ ΓΜ" sheetId="7" r:id="rId7"/>
    <sheet name="ΔΕΔΟΜΕΝΑ ΓΜ" sheetId="9" state="hidden" r:id="rId8"/>
    <sheet name="ΣΥΓΚΕΝΤΡΩΤΙΚΟ ΚΟΣΤΟΣ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" l="1"/>
  <c r="F19" i="4"/>
  <c r="F21" i="3"/>
  <c r="F22" i="3"/>
  <c r="F59" i="4"/>
  <c r="F60" i="4" s="1"/>
  <c r="F51" i="4"/>
  <c r="F55" i="4" s="1"/>
  <c r="F52" i="4"/>
  <c r="F53" i="4"/>
  <c r="F54" i="4"/>
  <c r="F50" i="4"/>
  <c r="F42" i="4"/>
  <c r="F43" i="4"/>
  <c r="F44" i="4"/>
  <c r="F45" i="4"/>
  <c r="F41" i="4"/>
  <c r="F37" i="4"/>
  <c r="F34" i="4"/>
  <c r="F35" i="4"/>
  <c r="F33" i="4"/>
  <c r="F24" i="4"/>
  <c r="F25" i="4"/>
  <c r="F26" i="4"/>
  <c r="F28" i="4" s="1"/>
  <c r="F27" i="4"/>
  <c r="F23" i="4"/>
  <c r="F11" i="4"/>
  <c r="F12" i="4"/>
  <c r="F13" i="4"/>
  <c r="F14" i="4"/>
  <c r="F15" i="4"/>
  <c r="F16" i="4"/>
  <c r="F17" i="4"/>
  <c r="F53" i="3"/>
  <c r="F47" i="3"/>
  <c r="F48" i="3"/>
  <c r="F46" i="3"/>
  <c r="F38" i="3"/>
  <c r="F39" i="3"/>
  <c r="F42" i="3" s="1"/>
  <c r="F40" i="3"/>
  <c r="F41" i="3"/>
  <c r="F37" i="3"/>
  <c r="F33" i="3"/>
  <c r="F30" i="3"/>
  <c r="F31" i="3"/>
  <c r="F29" i="3"/>
  <c r="F19" i="3"/>
  <c r="F20" i="3"/>
  <c r="F23" i="3"/>
  <c r="F18" i="3"/>
  <c r="F11" i="3"/>
  <c r="F12" i="3"/>
  <c r="F13" i="3"/>
  <c r="F63" i="2"/>
  <c r="F56" i="2"/>
  <c r="F57" i="2"/>
  <c r="F58" i="2"/>
  <c r="F55" i="2"/>
  <c r="F47" i="2"/>
  <c r="F48" i="2"/>
  <c r="F49" i="2"/>
  <c r="F50" i="2"/>
  <c r="F46" i="2"/>
  <c r="F42" i="2"/>
  <c r="F39" i="2"/>
  <c r="F40" i="2"/>
  <c r="F38" i="2"/>
  <c r="F24" i="2"/>
  <c r="F25" i="2"/>
  <c r="F26" i="2"/>
  <c r="F27" i="2"/>
  <c r="F29" i="2"/>
  <c r="F30" i="2"/>
  <c r="F31" i="2"/>
  <c r="F32" i="2"/>
  <c r="F23" i="2"/>
  <c r="F33" i="2" s="1"/>
  <c r="F11" i="2"/>
  <c r="F12" i="2"/>
  <c r="F13" i="2"/>
  <c r="F14" i="2"/>
  <c r="F15" i="2"/>
  <c r="F17" i="2"/>
  <c r="F18" i="2"/>
  <c r="F67" i="1"/>
  <c r="F61" i="1"/>
  <c r="F62" i="1"/>
  <c r="F60" i="1"/>
  <c r="F63" i="1" s="1"/>
  <c r="F52" i="1"/>
  <c r="F56" i="1" s="1"/>
  <c r="F53" i="1"/>
  <c r="F54" i="1"/>
  <c r="F55" i="1"/>
  <c r="F51" i="1"/>
  <c r="F44" i="1"/>
  <c r="F45" i="1"/>
  <c r="F43" i="1"/>
  <c r="F47" i="1" s="1"/>
  <c r="F37" i="1"/>
  <c r="F27" i="1"/>
  <c r="F38" i="1" s="1"/>
  <c r="F28" i="1"/>
  <c r="F29" i="1"/>
  <c r="F30" i="1"/>
  <c r="F31" i="1"/>
  <c r="F32" i="1"/>
  <c r="F34" i="1"/>
  <c r="F35" i="1"/>
  <c r="F36" i="1"/>
  <c r="F26" i="1"/>
  <c r="F20" i="1"/>
  <c r="F21" i="1"/>
  <c r="F11" i="1"/>
  <c r="F13" i="1"/>
  <c r="F14" i="1"/>
  <c r="F15" i="1"/>
  <c r="F16" i="1"/>
  <c r="F17" i="1"/>
  <c r="F18" i="1"/>
  <c r="F12" i="1"/>
  <c r="F19" i="1"/>
  <c r="F10" i="1"/>
  <c r="C11" i="8"/>
  <c r="C10" i="8"/>
  <c r="F10" i="4"/>
  <c r="F54" i="3"/>
  <c r="F49" i="3"/>
  <c r="F10" i="3"/>
  <c r="F64" i="2"/>
  <c r="F51" i="2"/>
  <c r="F10" i="2"/>
  <c r="F68" i="1"/>
  <c r="F24" i="3" l="1"/>
  <c r="F46" i="4"/>
  <c r="F14" i="3"/>
  <c r="F59" i="2"/>
  <c r="F19" i="2"/>
  <c r="F22" i="1"/>
  <c r="F71" i="1" s="1"/>
  <c r="C5" i="8" s="1"/>
  <c r="F57" i="3" l="1"/>
  <c r="C7" i="8" s="1"/>
  <c r="F63" i="4"/>
  <c r="C8" i="8" s="1"/>
  <c r="F67" i="2"/>
  <c r="C6" i="8" s="1"/>
  <c r="C12" i="8" l="1"/>
  <c r="C13" i="8" s="1"/>
</calcChain>
</file>

<file path=xl/sharedStrings.xml><?xml version="1.0" encoding="utf-8"?>
<sst xmlns="http://schemas.openxmlformats.org/spreadsheetml/2006/main" count="742" uniqueCount="325">
  <si>
    <t>Υπολογισμός Εύλογου Κόστους AIS 150kV</t>
  </si>
  <si>
    <t>ΣΣΧ :</t>
  </si>
  <si>
    <t>ΟΝΟΜΑΣΙΑ Υ/Σ :</t>
  </si>
  <si>
    <t>ΣΥΝΟΛΙΚΟ ΕΜΒΑΔΟΝ ΓΗΠΕΔΟΥ ( m2) :</t>
  </si>
  <si>
    <t>αφορά εμβαδόν ιδιοκτησίας</t>
  </si>
  <si>
    <t>ΕΜΒΑΔΟΝ ΠΕΡΙΦΡΑΞΗΣ (m2) :</t>
  </si>
  <si>
    <t>αφορά εμβαδόν αναπτυξης Υ/Σ</t>
  </si>
  <si>
    <t>ΠΕΡΙΜΕΤΡΟΣ ΠΕΡΙΦΡΑΞΗΣ (m) :</t>
  </si>
  <si>
    <t>Περιγραφή Αντικειμένου</t>
  </si>
  <si>
    <t>Ποσότητα</t>
  </si>
  <si>
    <t>Μοναδιαίο Εύλογο Κόστος</t>
  </si>
  <si>
    <t>Μοναδιαίο Κόστος Χρήστη</t>
  </si>
  <si>
    <t>Εγκεκριμένο Συνολικό Κόστος</t>
  </si>
  <si>
    <t>Α/Α Παραστατικού</t>
  </si>
  <si>
    <t>Ανάλυση Αντικειμένου Παρασταστικού</t>
  </si>
  <si>
    <t>Κατασκευαστής / Προμηθευτής</t>
  </si>
  <si>
    <t>Α . Πύλες Υ/Σ</t>
  </si>
  <si>
    <t>Α.1.</t>
  </si>
  <si>
    <t>Πλήρης πύλη AIS 170 kV σύνδεσης με εναέρια Γραμμή Μεταφοράς 150 kV</t>
  </si>
  <si>
    <t>Α.2.</t>
  </si>
  <si>
    <t>Πλήρης πύλη AIS 170 kV σύνδεσης με εναέρια Γραμμή Μεταφοράς 150 kV διπλού ζυγού</t>
  </si>
  <si>
    <t>Α.3.</t>
  </si>
  <si>
    <t>Απλή πύλη AIS 170 kV σύνδεσης με εναέρια Γραμμή Μεταφοράς 150 kV</t>
  </si>
  <si>
    <t>Α.4.</t>
  </si>
  <si>
    <t>Πλήρης πύλη AIS 170 kV σύνδεσης με καλωδιακή Γραμμή Μεταφοράς 150 kV</t>
  </si>
  <si>
    <t>Α.5.</t>
  </si>
  <si>
    <t>Απλή πύλη AIS 170 kV σύνδεσης με καλωδιακή Γραμμή Μεταφοράς 150 kV</t>
  </si>
  <si>
    <t>Α.6.</t>
  </si>
  <si>
    <t>Πύλη AIS 170 kV σύνδεσης με Μ/Σ ισχύος 150 kV/ΜΤ προς εξυπηρέτηση Χρήστη</t>
  </si>
  <si>
    <t>Α.7.</t>
  </si>
  <si>
    <t>Πύλη AIS 170kV συνεπτυγμένου τύπου αέρος</t>
  </si>
  <si>
    <t>Α.8.</t>
  </si>
  <si>
    <t>Πύλη AIS 170kV συνεπτυγμένου τύπου υβριδική</t>
  </si>
  <si>
    <t>Α.9.</t>
  </si>
  <si>
    <t>Πύλη AIS 170 kV σύνδεσης αυτεπαγωγής 150 kV σε Zυγούς</t>
  </si>
  <si>
    <t>Α.10.</t>
  </si>
  <si>
    <t>Πύλη AIS 170 kV διασύνδεσης δύο Ζυγών</t>
  </si>
  <si>
    <t>Α.11.</t>
  </si>
  <si>
    <t>Πύλη AIS 170 kV Tομής Zυγών (με Α/Δ)</t>
  </si>
  <si>
    <t>Α.12.</t>
  </si>
  <si>
    <t>Πύλη AIS 170 kV Tομής Zυγών (χωρίς Α/Δ)</t>
  </si>
  <si>
    <t>ΣΥΝΟΛΟ</t>
  </si>
  <si>
    <t>Β. Λοιπός Εξοπλισμός Ισχύος</t>
  </si>
  <si>
    <t>Β.1.</t>
  </si>
  <si>
    <t>Ακροκιβώτια υπαιθρίου τύπου υπόγειων καλωδίων 150 kV</t>
  </si>
  <si>
    <t>Β.2.</t>
  </si>
  <si>
    <t>Αλεξικέραυνα 150 kV</t>
  </si>
  <si>
    <t>Β.3.</t>
  </si>
  <si>
    <t xml:space="preserve"> Σύστημα μετρήσεων ενέργειας (3CTs, 3VTs)</t>
  </si>
  <si>
    <t>Β.4.</t>
  </si>
  <si>
    <t>Μετασχηματιστής Τάσης</t>
  </si>
  <si>
    <t>Β.5.</t>
  </si>
  <si>
    <t>Κυματοπαγίδες – Πυκνωτές ζεύξης για δίκτυο φερέσυχνων</t>
  </si>
  <si>
    <t>Β.6.</t>
  </si>
  <si>
    <t>Τριπολικός χειροκίνητος αποζεύκτης (Α/Ζ) γραμμής με γειωτή</t>
  </si>
  <si>
    <t>Β.7.</t>
  </si>
  <si>
    <t>Τριπολικός ηλεκτροκίνητος Α/Ζ Ζυγών 170kV, 1250A</t>
  </si>
  <si>
    <t>Β.8.</t>
  </si>
  <si>
    <t>Πηνίο Αντιστάθμισης</t>
  </si>
  <si>
    <t>Β.8.1</t>
  </si>
  <si>
    <t>Πηνίο Αντιστάθμισης 9 MVAr</t>
  </si>
  <si>
    <t>Β.8.2</t>
  </si>
  <si>
    <t>Πηνίο Αντιστάθμισης 30 MVAr</t>
  </si>
  <si>
    <t>Β.8.3</t>
  </si>
  <si>
    <t>Πηνίο Αντιστάθμισης 60 MVAr</t>
  </si>
  <si>
    <t>Β.8.4</t>
  </si>
  <si>
    <t>Πηνίο Αντιστάθμισης 100 MVAr</t>
  </si>
  <si>
    <t>Γ. Ψηφιακό Σύστημα Ελέγχου</t>
  </si>
  <si>
    <t>Γ.1.</t>
  </si>
  <si>
    <t>Εγκατάσταση νέου ψηφιακού συστήματος ελέγχου</t>
  </si>
  <si>
    <t>130.000 € + 80.000 €/πύλη +  40.000 €/πύλη_ΜΣ</t>
  </si>
  <si>
    <t>Γ.1.1</t>
  </si>
  <si>
    <t>Σταθερό μέρος: Κόστη που αφορούν την προμήθεια, εγκατάσταση και θέση σε λειτουργία του ΨΣΕ (υλικό και λογισμικό)</t>
  </si>
  <si>
    <t>Γ.1.2</t>
  </si>
  <si>
    <t>Μεταβλητό μέρος 1 - Κόστος ανά πύλη (εκτός πύλης Μ/Σ)</t>
  </si>
  <si>
    <t>Γ.1.3</t>
  </si>
  <si>
    <t>Μεταβλητό μέρος 1 - Κόστος ανά πύλη_ΜΣ</t>
  </si>
  <si>
    <t>Γ.2.</t>
  </si>
  <si>
    <t>Επέκταση υφιστάμενου ΨΣΕ</t>
  </si>
  <si>
    <t>80.000 €/πύλη +  40.000 €/πύλη_ΜΣ</t>
  </si>
  <si>
    <t>Δ. Διαμορφώσεις γηπέδου Υ/Σ</t>
  </si>
  <si>
    <t>Εμβαδόν</t>
  </si>
  <si>
    <t>Δ.1.</t>
  </si>
  <si>
    <r>
      <t>Εμβαδόν έκτασης &lt;5000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</si>
  <si>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Δ.2.</t>
  </si>
  <si>
    <r>
      <t>Εμβαδόν έκτασης &lt;7000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</si>
  <si>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Δ.3.</t>
  </si>
  <si>
    <r>
      <t>Εμβαδόν έκτασης &lt;9000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</si>
  <si>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Δ.4.</t>
  </si>
  <si>
    <r>
      <t>Εμβαδόν έκτασης &lt;11000 m</t>
    </r>
    <r>
      <rPr>
        <vertAlign val="superscript"/>
        <sz val="6"/>
        <color theme="1"/>
        <rFont val="Aptos Narrow"/>
        <family val="2"/>
        <scheme val="minor"/>
      </rPr>
      <t>2</t>
    </r>
  </si>
  <si>
    <t>Δ.5.</t>
  </si>
  <si>
    <r>
      <t>Εμβαδόν έκτασης &gt;11000 m</t>
    </r>
    <r>
      <rPr>
        <vertAlign val="superscript"/>
        <sz val="6"/>
        <color theme="1"/>
        <rFont val="Aptos Narrow"/>
        <family val="2"/>
        <scheme val="minor"/>
      </rPr>
      <t>2</t>
    </r>
  </si>
  <si>
    <t>Ε. Κτηριακά Υ/Σ</t>
  </si>
  <si>
    <t>Ε.1.</t>
  </si>
  <si>
    <t xml:space="preserve">Κτήριο ΑΔΜΗΕ </t>
  </si>
  <si>
    <t>Ε.2.</t>
  </si>
  <si>
    <t>Αντλιοστάσιο, δεξαμενή νερού και σύστημα πυρόσβεσης</t>
  </si>
  <si>
    <t>Ε.3.</t>
  </si>
  <si>
    <t>Ικρίωμα Πρόσδεσης (Gantry)</t>
  </si>
  <si>
    <t>ΣΤ. Μελέτες</t>
  </si>
  <si>
    <t>ΣΤ.1.</t>
  </si>
  <si>
    <t>Μελέτες Η/Μ, ΕΠΜ και ΨΣΕ</t>
  </si>
  <si>
    <t>Η. Γενικό Σύνολο</t>
  </si>
  <si>
    <t>Υπολογισμός Εύλογου Κόστους GIS 150kV</t>
  </si>
  <si>
    <t>Πύλη GIS 170kV Εναέριας ΓΜ 150 kV Μονού Ζυγού</t>
  </si>
  <si>
    <t>Πύλη GIS 170kV Εναέριας ΓΜ 150 kV Διπλού Ζυγού</t>
  </si>
  <si>
    <t>Πύλη GIS 170kV Καλωδιακής ΓΜ 150 kV Μονού Ζυγού</t>
  </si>
  <si>
    <t>Πύλη GIS 170kV Καλωδιακής ΓΜ 150 kV Διπλού Ζυγού</t>
  </si>
  <si>
    <t>Πύλη GIS 170 kV σύνδεσης αυτεπαγωγής 150 kV στους Ζυγούς Μονού Ζυγού</t>
  </si>
  <si>
    <t>΄</t>
  </si>
  <si>
    <t>Πύλη GIS 170 kV Διασύνδεσης Ζυγών</t>
  </si>
  <si>
    <t>Πύλη GIS 170kV σύνδεσης με Μ/Σ προς Εξυπηρέτηση Χρήστη</t>
  </si>
  <si>
    <t>-</t>
  </si>
  <si>
    <t xml:space="preserve">Πύλη τομής ζυγών GIS 150 kV με Α/Δ </t>
  </si>
  <si>
    <t xml:space="preserve">Πύλη τομής ζυγών GIS 150 kV χωρίς Α/Δ </t>
  </si>
  <si>
    <t>6.000 €/τμχ</t>
  </si>
  <si>
    <t>5.000 €/τμχ</t>
  </si>
  <si>
    <t>Σύστημα μετρήσεων ενέργειας (3CTs, 3VTs)</t>
  </si>
  <si>
    <t>20.000 €/τμχ</t>
  </si>
  <si>
    <t> </t>
  </si>
  <si>
    <t>Β.6.1</t>
  </si>
  <si>
    <t>Β.6.2</t>
  </si>
  <si>
    <t>Β.6.3</t>
  </si>
  <si>
    <t>Β.6.4</t>
  </si>
  <si>
    <t>130.000 € + 90.000 €/Πύλη +  45.000 €/Πύλη_ΜΣ</t>
  </si>
  <si>
    <t>Γ.2</t>
  </si>
  <si>
    <t>90.000 €/πύλη +  45.000 €/πύλη_ΜΣ</t>
  </si>
  <si>
    <t>121,6 €/m2</t>
  </si>
  <si>
    <t>109,7 €/m2</t>
  </si>
  <si>
    <t>102,7 €/m2</t>
  </si>
  <si>
    <t>98,0 €/m2</t>
  </si>
  <si>
    <t>92,2 €/m2</t>
  </si>
  <si>
    <t>Κτήριο GIS με υπόγεο</t>
  </si>
  <si>
    <t>Ε.4.</t>
  </si>
  <si>
    <t>Υπολογισμός Εύλογου Κόστους AIS 400kV</t>
  </si>
  <si>
    <t>ΟΝΟΜΑΣΙΑ KYT :</t>
  </si>
  <si>
    <t>Πύλη AIS 400 kV σύνδεσης με εναέρια Γραμμή Μεταφοράς 400 kV</t>
  </si>
  <si>
    <t>Πύλη AIS 400 kV σύνδεσης με καλωδιακή Γραμμή Μεταφοράς 400 kV</t>
  </si>
  <si>
    <t>Πύλη AIS 400 kV διασύνδεσης ζυγών ΚΥΤ με διπλούς ζυγούς 400kV</t>
  </si>
  <si>
    <t>Πύλη σύνδεσης με Μ/Σ Χρήστη 400kV/MT</t>
  </si>
  <si>
    <t>Ακροκιβώτια υπαιθρίου τύπου υπόγειων καλωδίων 400 kV</t>
  </si>
  <si>
    <t>35.000 €/τμχ</t>
  </si>
  <si>
    <t>Αλεξικέραυνα 400 kV</t>
  </si>
  <si>
    <t>10.000 €/τμχ</t>
  </si>
  <si>
    <t>50.000 €/τμχ</t>
  </si>
  <si>
    <t>Μικτή διάταξη ζυγών (mixtes décalées)</t>
  </si>
  <si>
    <t>130.000 € + 80.000 €/πύλη +  40.000 €/πύλη_Μ/Σ</t>
  </si>
  <si>
    <t>Μεταβλητό μέρος 1 - Κόστος ανά πύλη_Μ/Σ</t>
  </si>
  <si>
    <t>80.000 €/πύλη +  40.000 €/πύλη_Μ/Σ</t>
  </si>
  <si>
    <r>
      <t>Εμβαδόν έκτασης &lt;20000 m</t>
    </r>
    <r>
      <rPr>
        <vertAlign val="superscript"/>
        <sz val="6"/>
        <color rgb="FF000000"/>
        <rFont val="Calibri"/>
        <family val="2"/>
      </rPr>
      <t>2</t>
    </r>
  </si>
  <si>
    <t>81,7 €/m2</t>
  </si>
  <si>
    <r>
      <t>Εμβαδόν έκτασης &lt;25000 m</t>
    </r>
    <r>
      <rPr>
        <vertAlign val="superscript"/>
        <sz val="6"/>
        <color rgb="FF000000"/>
        <rFont val="Calibri"/>
        <family val="2"/>
      </rPr>
      <t>2</t>
    </r>
  </si>
  <si>
    <t>79,0 €/m2</t>
  </si>
  <si>
    <r>
      <t>Εμβαδόν έκτασης &lt;30000 m</t>
    </r>
    <r>
      <rPr>
        <vertAlign val="superscript"/>
        <sz val="6"/>
        <color rgb="FF000000"/>
        <rFont val="Calibri"/>
        <family val="2"/>
      </rPr>
      <t>2</t>
    </r>
  </si>
  <si>
    <t>77,1 €/m2</t>
  </si>
  <si>
    <r>
      <t>Εμβαδόν έκτασης &lt;35000 m</t>
    </r>
    <r>
      <rPr>
        <vertAlign val="superscript"/>
        <sz val="6"/>
        <color rgb="FF000000"/>
        <rFont val="Calibri"/>
        <family val="2"/>
      </rPr>
      <t>2</t>
    </r>
  </si>
  <si>
    <t>75,6 €/m2</t>
  </si>
  <si>
    <r>
      <t>Εμβαδόν έκτασης &gt;35000 m</t>
    </r>
    <r>
      <rPr>
        <vertAlign val="superscript"/>
        <sz val="6"/>
        <color rgb="FF000000"/>
        <rFont val="Calibri"/>
        <family val="2"/>
      </rPr>
      <t>2</t>
    </r>
  </si>
  <si>
    <t>73,6 €/m2</t>
  </si>
  <si>
    <t>Υπολογισμός Εύλογου Κόστους GIS 400kV</t>
  </si>
  <si>
    <t>Πύλη GIS 400 kV σύνδεσης με εναέρια Γραμμής Μεταφοράς 400 kV</t>
  </si>
  <si>
    <t>Πύλη GIS 400 kV σύνδεσης με καλωδιακή Γραμμή Μεταφοράς 400 kV</t>
  </si>
  <si>
    <t>Πύλη GIS 400 kV σύνδεσης με αυτεπαγωγή 400 kV προσαρτημένη σε πύλη καλωδιακής ΓΜ 400kV</t>
  </si>
  <si>
    <t>Πύλη GIS 400 kV ΑΜ/Σ 400/150/30 kV</t>
  </si>
  <si>
    <t>Πύλη Διασύνδεσης Ζυγών GIS 400 kV</t>
  </si>
  <si>
    <t>Πύλη σύνδεσης με αυτεπαγωγή αντιστάθμισης</t>
  </si>
  <si>
    <t>Πύλη Τομής, Ταχυγειωτών και Μ/Σ Τάσεως Ζυγού Με Α/Δ (ανά ζυγό)</t>
  </si>
  <si>
    <t>Πύλη Τομής, Ταχυγειωτών και Μ/Σ Τάσεως Ζυγού Χωρίς Α/Δ (ανά ζυγό)</t>
  </si>
  <si>
    <t>Ακροκιβώτια SF6 - Αέρα</t>
  </si>
  <si>
    <t>130.000 € + 110.000 €/Πύλη +  55.000 €/Πύλη_Μ/Σ</t>
  </si>
  <si>
    <t>100.000 €/πύλη +  55.000 €/πύλη_Μ/Σ</t>
  </si>
  <si>
    <r>
      <t>Εμβαδόν έκτασης &lt;10000 m</t>
    </r>
    <r>
      <rPr>
        <vertAlign val="superscript"/>
        <sz val="6"/>
        <color rgb="FF000000"/>
        <rFont val="Calibri"/>
        <family val="2"/>
      </rPr>
      <t>2</t>
    </r>
  </si>
  <si>
    <t>99,0 €/m2</t>
  </si>
  <si>
    <r>
      <t>Εμβαδόν έκτασης &lt;13000 m</t>
    </r>
    <r>
      <rPr>
        <vertAlign val="superscript"/>
        <sz val="6"/>
        <color rgb="FF000000"/>
        <rFont val="Calibri"/>
        <family val="2"/>
      </rPr>
      <t>2</t>
    </r>
  </si>
  <si>
    <t>93,1 €/m2</t>
  </si>
  <si>
    <r>
      <t>Εμβαδόν έκτασης &lt;16000 m</t>
    </r>
    <r>
      <rPr>
        <vertAlign val="superscript"/>
        <sz val="6"/>
        <color rgb="FF000000"/>
        <rFont val="Calibri"/>
        <family val="2"/>
      </rPr>
      <t>2</t>
    </r>
  </si>
  <si>
    <t>89,2 €/m2</t>
  </si>
  <si>
    <r>
      <t>Εμβαδόν έκτασης &lt;19000 m</t>
    </r>
    <r>
      <rPr>
        <vertAlign val="superscript"/>
        <sz val="6"/>
        <color rgb="FF000000"/>
        <rFont val="Calibri"/>
        <family val="2"/>
      </rPr>
      <t>2</t>
    </r>
  </si>
  <si>
    <t>86,5 €/m2</t>
  </si>
  <si>
    <r>
      <t>Εμβαδόν έκτασης &gt;19000 m</t>
    </r>
    <r>
      <rPr>
        <vertAlign val="superscript"/>
        <sz val="6"/>
        <color rgb="FF000000"/>
        <rFont val="Calibri"/>
        <family val="2"/>
      </rPr>
      <t>2</t>
    </r>
  </si>
  <si>
    <t>82,8 €/m2</t>
  </si>
  <si>
    <t>E.4.</t>
  </si>
  <si>
    <t>Ε.5.</t>
  </si>
  <si>
    <t>GIL</t>
  </si>
  <si>
    <t>Υπολογισμός Εύλογου Κόστους Εναέριας Γραμμής Μεταφοράς</t>
  </si>
  <si>
    <t>ΟΝΟΜΑΣΙΑ ΓΜ :</t>
  </si>
  <si>
    <t>ΕΠΙΠΕΔΟ ΤΑΣΗΣ (kV)</t>
  </si>
  <si>
    <t>ΤΥΠΟΣ ΓΜ</t>
  </si>
  <si>
    <t>ΜΗΚΟΣ ΓΜ (m)</t>
  </si>
  <si>
    <t>ΜΗΚΟΣ ΑΓΩΓΟΥ ΦΑΣΗΣ (m)</t>
  </si>
  <si>
    <t>ΤΥΠΟΣ ΑΓΩΓΟΥ ΦΑΣΗΣ</t>
  </si>
  <si>
    <t>ΜΗΚΟΣ ΑΓΩΓΟΥ ΠΡΟΣΤΑΣΙΑΣ 1 (m)</t>
  </si>
  <si>
    <t>ΤΥΠΟΣ ΑΓΩΓΟΥ ΠΡΟΣΤΑΣΙΑΣ 1</t>
  </si>
  <si>
    <t>ΜΗΚΟΣ ΑΓΩΓΟΥ ΠΡΟΣΤΑΣΙΑΣ 2 (m)</t>
  </si>
  <si>
    <t>ΤΥΠΟΣ ΑΓΩΓΟΥ ΠΡΟΣΤΑΣΙΑΣ 2</t>
  </si>
  <si>
    <t>ΑΡΙΘΜΟΣ ΝΕΩΝ ΠΥΡΓΩΝ</t>
  </si>
  <si>
    <t>ΑΡΙΘΜΟΣ ΝΕΩΝ ΓΩΝΙΑΚΩΝ ΠΥΡΓΩΝ Τ/Ζ</t>
  </si>
  <si>
    <t>ΑΡΙΘΜΟΣ ΝΕΩΝ ΓΩΝΙΑΚΩΝ ΠΥΡΓΩΝ ΤΖ4</t>
  </si>
  <si>
    <t>ΑΡΙΘΜΟΣ ΜΟΝΩΤΗΡΩΝ</t>
  </si>
  <si>
    <t>ΤΥΠΟΣ ΜΕΤΑΤΟΠΙΖΟΜΕΝΗΣ ΓΜ</t>
  </si>
  <si>
    <t>ΜΕΤΑΤΟΠΙΣΕΙΣ ΠΥΡΓΩΝ</t>
  </si>
  <si>
    <t>ΜΗΚΟΣ ΓΕΙΩΣΗΣ ΠΥΡΓΟΥ (km)</t>
  </si>
  <si>
    <t>ΜΕΛΕΤΗ ΓΜ (€)</t>
  </si>
  <si>
    <t>ΣΥΝΙΣΤΑΤΑΙ Η ΣΥΜΠΛΗΡΩΣΗ ΤΩΝ ΠΑΡΑΚΑΤΩ ΑΝΑΛΥΤΙΚΩΝ ΠΙΝΑΚΩΝ  ΓΙΑ ΜΙΚΡΟΥ ΜΗΚΟΥΣ ΓΡΑΜΜΩΝ ΜΕΤΑΦΟΡΑΣ ( ΕΩΣ 2000m)</t>
  </si>
  <si>
    <t>ΣΕΙΡΑ 3 (B)</t>
  </si>
  <si>
    <t>ΣΕΙΡΑ 4 (2B)</t>
  </si>
  <si>
    <t>ΣΕΙΡΑ 5 (2B'B')</t>
  </si>
  <si>
    <t>ΣΕΙΡΑ 6 (B'B')</t>
  </si>
  <si>
    <t>ΣΕΙΡΑ 7 (B'B'B')</t>
  </si>
  <si>
    <t>Νέα γραμμή</t>
  </si>
  <si>
    <t>Αριθμός Πύργων</t>
  </si>
  <si>
    <t>S3</t>
  </si>
  <si>
    <t>S4</t>
  </si>
  <si>
    <t>S15/S5</t>
  </si>
  <si>
    <t>S6</t>
  </si>
  <si>
    <t>S7</t>
  </si>
  <si>
    <t>S3+4,5</t>
  </si>
  <si>
    <t>S4+4,5</t>
  </si>
  <si>
    <t>S15/S5+8</t>
  </si>
  <si>
    <t>S6+8</t>
  </si>
  <si>
    <t>S7+8</t>
  </si>
  <si>
    <t>R3</t>
  </si>
  <si>
    <t>R4</t>
  </si>
  <si>
    <t>G5</t>
  </si>
  <si>
    <t>G6</t>
  </si>
  <si>
    <t>G7</t>
  </si>
  <si>
    <t>R3+4,5</t>
  </si>
  <si>
    <t>R4+4,5</t>
  </si>
  <si>
    <t>G5+8</t>
  </si>
  <si>
    <t>G6+8</t>
  </si>
  <si>
    <t>G7+8</t>
  </si>
  <si>
    <t>T3</t>
  </si>
  <si>
    <t>T4</t>
  </si>
  <si>
    <t>R5</t>
  </si>
  <si>
    <t>R6</t>
  </si>
  <si>
    <t>R7</t>
  </si>
  <si>
    <t>T3+4,5</t>
  </si>
  <si>
    <t>T4+4,5</t>
  </si>
  <si>
    <t>R5+8</t>
  </si>
  <si>
    <t>R6+8</t>
  </si>
  <si>
    <t>R7+8</t>
  </si>
  <si>
    <t>Z3</t>
  </si>
  <si>
    <t>Z4</t>
  </si>
  <si>
    <t>R5+18</t>
  </si>
  <si>
    <t>R6+18</t>
  </si>
  <si>
    <t>R7+18</t>
  </si>
  <si>
    <t>Z3+4,5</t>
  </si>
  <si>
    <t>Z4+4,5</t>
  </si>
  <si>
    <t>T5</t>
  </si>
  <si>
    <t>T6</t>
  </si>
  <si>
    <t>T7</t>
  </si>
  <si>
    <t>T5+8</t>
  </si>
  <si>
    <t>T6+8</t>
  </si>
  <si>
    <t>T7+8</t>
  </si>
  <si>
    <t>T5+18</t>
  </si>
  <si>
    <t>T6+18</t>
  </si>
  <si>
    <t>T7+18</t>
  </si>
  <si>
    <t>Z5</t>
  </si>
  <si>
    <t>Z6</t>
  </si>
  <si>
    <t>Z7</t>
  </si>
  <si>
    <t>Z5+8</t>
  </si>
  <si>
    <t>Z6+8</t>
  </si>
  <si>
    <t>Z7+8</t>
  </si>
  <si>
    <t>Παλαιά Γραμμή</t>
  </si>
  <si>
    <t xml:space="preserve"> Εύλογο Κόστος*</t>
  </si>
  <si>
    <t xml:space="preserve"> Κόστος Χρήστη</t>
  </si>
  <si>
    <t>Εγκεκριμένο Κόστος*</t>
  </si>
  <si>
    <t>* θα συμπληρώνεται από τον ΑΔΜΗΕ μετά την υποβολή</t>
  </si>
  <si>
    <t>Υπολογισμός Εύλογου Κόστους Καλωδιακής Γραμμής Μεταφοράς</t>
  </si>
  <si>
    <t>ΑΡΙΘΜΟΣ ΚΥΚΛΩΜΑΤΩΝ</t>
  </si>
  <si>
    <t>ΜΗΚΟΣ ΓΡΑΜΜΗΣ (m)</t>
  </si>
  <si>
    <t>ΜΗΚΟΣ ΚΑΛΩΔΙΟΥ (m)*</t>
  </si>
  <si>
    <t>ΚΑΛΩΔΙΟ ΟΠΤΙΚΩΝ ΙΝΩΝ (τύπος)</t>
  </si>
  <si>
    <t>ΚΑΛΩΔΙΟ ΟΠΤΙΚΩΝ ΙΝΩΝ (m)</t>
  </si>
  <si>
    <t>ΥΛΙΚΟ ΑΓΩΓΟΥ (Al, Cu)</t>
  </si>
  <si>
    <r>
      <t>ΔΙΑΤΟΜΗ ΑΓΩΓΟΥ (mm</t>
    </r>
    <r>
      <rPr>
        <vertAlign val="superscript"/>
        <sz val="11"/>
        <color rgb="FF000000"/>
        <rFont val="Calibri"/>
        <family val="2"/>
        <charset val="161"/>
      </rPr>
      <t>2</t>
    </r>
    <r>
      <rPr>
        <sz val="8"/>
        <color rgb="FF000000"/>
        <rFont val="Aptos Narrow"/>
        <family val="2"/>
      </rPr>
      <t>)</t>
    </r>
  </si>
  <si>
    <t>ΔΙΑΤΑΞΗ</t>
  </si>
  <si>
    <t>ΜΗΚΟΣ ΔΙΑΤΡΗΣΕΩΝ  (m)</t>
  </si>
  <si>
    <t>ΜΗΚΟΣ ΜΕΤΑΛΙΚΏΝ ΚΑΤΑΣΚΕΥΩΝ (m)</t>
  </si>
  <si>
    <t>ΜΗΚΟΣ ΧΑΝΑΤΑΚΙΟΥ ΑΜΜΟΣ (m)</t>
  </si>
  <si>
    <t>ΜΗΚΟΣ ΧΑΝΤΑΚΙΟΥ ΣΚΥΡΟΔΕΜΑ (m)</t>
  </si>
  <si>
    <t>ΑΡΙΘΜΟΣ ΛΑΚΩΝ ΣΥΝΔΕΣΜΩΝ</t>
  </si>
  <si>
    <t>ΜΕΛΕΤΗ ΓΜ  (€)</t>
  </si>
  <si>
    <t>Εγκεκριμένο Κόστος**</t>
  </si>
  <si>
    <t xml:space="preserve">* συμπληρώνεται μόνο σε περίπτωση μονοπολικού καλωδίου </t>
  </si>
  <si>
    <t>** θα συμπληρώνεται από τον ΑΔΜΗΕ μετά την υποβολή</t>
  </si>
  <si>
    <t>Υπολογισμός Εύλογου Κόστους Υποβρύχιες Γραμμής Μεταφοράς</t>
  </si>
  <si>
    <t>ΜΗΚΟΣ ΑΓΩΓΟΥ (m)*</t>
  </si>
  <si>
    <r>
      <rPr>
        <sz val="8"/>
        <color rgb="FF000000"/>
        <rFont val="Aptos Narrow"/>
        <family val="2"/>
      </rPr>
      <t>ΔΙΑΤΟΜΗ ΑΓΩΓΟΥ (mm</t>
    </r>
    <r>
      <rPr>
        <vertAlign val="superscript"/>
        <sz val="11"/>
        <color rgb="FF000000"/>
        <rFont val="Calibri"/>
        <family val="2"/>
        <charset val="161"/>
      </rPr>
      <t>2</t>
    </r>
    <r>
      <rPr>
        <sz val="11"/>
        <color rgb="FF000000"/>
        <rFont val="Calibri"/>
        <family val="2"/>
        <charset val="161"/>
      </rPr>
      <t>)</t>
    </r>
  </si>
  <si>
    <t>ΑΡΙΘΜΟΣ ΔΙΑΣΤΑΥΡΩΣΕΩΝ</t>
  </si>
  <si>
    <t>ΜΗΚΟΣ ΠΑΡΑΚΤΙΟΥ ΤΜΗΜΑΤΟΣ (m)</t>
  </si>
  <si>
    <t>ΠΡΟΣΤΑΣΙΑ TRENCHING (m)</t>
  </si>
  <si>
    <t>ΠΡΟΣΤΑΣΙΑ JETTING (m)</t>
  </si>
  <si>
    <t>**θα συμπληρώνεται από τον ΑΔΜΗΕ μετά την υποβολή</t>
  </si>
  <si>
    <t>B</t>
  </si>
  <si>
    <t>Alumoweld_GROSBEAK</t>
  </si>
  <si>
    <t>SW 150kV</t>
  </si>
  <si>
    <t>ΝΑΙ</t>
  </si>
  <si>
    <t>Al</t>
  </si>
  <si>
    <t>Trefoil</t>
  </si>
  <si>
    <t>2B</t>
  </si>
  <si>
    <t>ACSR_GROSBEAK</t>
  </si>
  <si>
    <t>SW400kV</t>
  </si>
  <si>
    <t>ΌΧΙ</t>
  </si>
  <si>
    <t>Cu</t>
  </si>
  <si>
    <t>Flat</t>
  </si>
  <si>
    <t>B'B'</t>
  </si>
  <si>
    <t>ACSS_GROSBEAK</t>
  </si>
  <si>
    <t>OPGW Φ11 150kV</t>
  </si>
  <si>
    <t>2B'B'</t>
  </si>
  <si>
    <t>ACCC_GROSBEAK</t>
  </si>
  <si>
    <t>OPGW Φ13 150kV</t>
  </si>
  <si>
    <t>B'B'B'</t>
  </si>
  <si>
    <t>ACSR_CARDINAL</t>
  </si>
  <si>
    <t>ACCC_CARDINAL</t>
  </si>
  <si>
    <t>Υπολογισμός Συγκεντρωτικού Κόστους Έργων Επέκτασης</t>
  </si>
  <si>
    <t>AIS 150kV</t>
  </si>
  <si>
    <t>GIS 150kV</t>
  </si>
  <si>
    <t>AIS 400kV</t>
  </si>
  <si>
    <t>GIS 400kV</t>
  </si>
  <si>
    <t>ΕΝΑΕΡΙΕΣ ΓΜ</t>
  </si>
  <si>
    <t>ΚΑΛΩΔΙΑΚΕΣ ΓΜ</t>
  </si>
  <si>
    <t>ΥΠΟΒΡΥΧΙΕΣ ΓΜ</t>
  </si>
  <si>
    <t>Εγκεκριμένο Συγκεντρωτικό Κόστος (100%)</t>
  </si>
  <si>
    <t>Προς Ανάκτηση Συγκεντρωτικό Κόστος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</si>
</sst>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&quot;€&quot;;\-#,##0\ &quot;€&quot;"/>
    <numFmt numFmtId="165" formatCode="#,##0\ &quot;€&quot;;[Red]\-#,##0\ &quot;€&quot;"/>
    <numFmt numFmtId="166" formatCode="#,##0.00\ &quot;€&quot;;\-#,##0.00\ &quot;€&quot;"/>
    <numFmt numFmtId="167" formatCode="_-* #,##0.00\ &quot;€&quot;_-;\-* #,##0.00\ &quot;€&quot;_-;_-* &quot;-&quot;??\ &quot;€&quot;_-;_-@_-"/>
    <numFmt numFmtId="168" formatCode="#,###\ &quot;€/τμχ&quot;"/>
    <numFmt numFmtId="169" formatCode="#,###.0\ &quot;€/m2&quot;"/>
    <numFmt numFmtId="170" formatCode="#,##0.00\ _€"/>
    <numFmt numFmtId="171" formatCode="#,##0.00\ &quot;€&quot;"/>
  </numFmts>
  <fonts count="27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6"/>
      <color theme="1"/>
      <name val="Aptos Narrow"/>
      <family val="2"/>
      <scheme val="minor"/>
    </font>
    <font>
      <b/>
      <i/>
      <sz val="6"/>
      <color theme="1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6"/>
      <name val="Aptos Narrow"/>
      <family val="2"/>
      <scheme val="minor"/>
    </font>
    <font>
      <vertAlign val="superscript"/>
      <sz val="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6"/>
      <color theme="1"/>
      <name val="Aptos Narrow"/>
      <family val="2"/>
      <charset val="161"/>
      <scheme val="minor"/>
    </font>
    <font>
      <b/>
      <sz val="6"/>
      <color theme="1"/>
      <name val="Aptos Narrow"/>
      <family val="2"/>
      <charset val="161"/>
      <scheme val="minor"/>
    </font>
    <font>
      <b/>
      <i/>
      <sz val="6"/>
      <color theme="1"/>
      <name val="Aptos Narrow"/>
      <family val="2"/>
      <charset val="161"/>
      <scheme val="minor"/>
    </font>
    <font>
      <sz val="6"/>
      <color rgb="FF000000"/>
      <name val="Calibri"/>
      <family val="2"/>
    </font>
    <font>
      <sz val="6"/>
      <name val="Calibri"/>
      <family val="2"/>
    </font>
    <font>
      <b/>
      <sz val="6"/>
      <color rgb="FF000000"/>
      <name val="Calibri"/>
      <family val="2"/>
    </font>
    <font>
      <vertAlign val="superscript"/>
      <sz val="6"/>
      <color rgb="FF000000"/>
      <name val="Calibri"/>
      <family val="2"/>
    </font>
    <font>
      <sz val="11"/>
      <color rgb="FF000000"/>
      <name val="Calibri"/>
      <family val="2"/>
      <charset val="161"/>
    </font>
    <font>
      <sz val="8"/>
      <color rgb="FF000000"/>
      <name val="Aptos Narrow"/>
      <family val="2"/>
    </font>
    <font>
      <vertAlign val="superscript"/>
      <sz val="11"/>
      <color rgb="FF000000"/>
      <name val="Calibri"/>
      <family val="2"/>
      <charset val="161"/>
    </font>
    <font>
      <sz val="11"/>
      <color rgb="FF242424"/>
      <name val="Aptos Narrow"/>
      <family val="2"/>
    </font>
    <font>
      <b/>
      <sz val="8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i/>
      <sz val="6"/>
      <color theme="1"/>
      <name val="Aptos Narrow"/>
      <family val="2"/>
      <charset val="161"/>
      <scheme val="minor"/>
    </font>
    <font>
      <sz val="6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indexed="64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auto="1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medium">
        <color indexed="64"/>
      </right>
      <top style="medium">
        <color rgb="FF000000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38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0" fontId="3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170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70" fontId="4" fillId="3" borderId="0" xfId="0" applyNumberFormat="1" applyFont="1" applyFill="1" applyAlignment="1">
      <alignment horizontal="right" vertical="center" wrapText="1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2" fillId="3" borderId="6" xfId="1" applyNumberFormat="1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left" vertical="center" wrapText="1"/>
    </xf>
    <xf numFmtId="164" fontId="2" fillId="3" borderId="6" xfId="1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164" fontId="2" fillId="3" borderId="4" xfId="1" applyNumberFormat="1" applyFont="1" applyFill="1" applyBorder="1" applyAlignment="1">
      <alignment horizontal="center" vertical="center"/>
    </xf>
    <xf numFmtId="164" fontId="2" fillId="3" borderId="6" xfId="1" applyNumberFormat="1" applyFont="1" applyFill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0" fontId="2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164" fontId="2" fillId="3" borderId="25" xfId="1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170" fontId="12" fillId="3" borderId="27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8" xfId="0" applyFont="1" applyBorder="1" applyAlignment="1">
      <alignment wrapText="1"/>
    </xf>
    <xf numFmtId="165" fontId="14" fillId="0" borderId="16" xfId="0" applyNumberFormat="1" applyFont="1" applyBorder="1" applyAlignment="1">
      <alignment horizontal="center" vertical="center"/>
    </xf>
    <xf numFmtId="165" fontId="13" fillId="0" borderId="16" xfId="0" applyNumberFormat="1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170" fontId="8" fillId="3" borderId="3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 wrapText="1"/>
    </xf>
    <xf numFmtId="165" fontId="13" fillId="0" borderId="16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170" fontId="3" fillId="2" borderId="46" xfId="0" applyNumberFormat="1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 wrapText="1"/>
    </xf>
    <xf numFmtId="165" fontId="13" fillId="0" borderId="4" xfId="0" applyNumberFormat="1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7" fillId="0" borderId="0" xfId="0" applyFont="1"/>
    <xf numFmtId="9" fontId="17" fillId="0" borderId="0" xfId="0" applyNumberFormat="1" applyFont="1"/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left" vertical="center"/>
    </xf>
    <xf numFmtId="0" fontId="21" fillId="3" borderId="61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/>
    </xf>
    <xf numFmtId="0" fontId="11" fillId="3" borderId="64" xfId="0" applyFont="1" applyFill="1" applyBorder="1" applyAlignment="1">
      <alignment horizontal="center"/>
    </xf>
    <xf numFmtId="0" fontId="11" fillId="3" borderId="65" xfId="0" applyFont="1" applyFill="1" applyBorder="1" applyAlignment="1">
      <alignment horizontal="center"/>
    </xf>
    <xf numFmtId="0" fontId="21" fillId="4" borderId="0" xfId="0" applyFont="1" applyFill="1" applyAlignment="1">
      <alignment vertical="center"/>
    </xf>
    <xf numFmtId="0" fontId="21" fillId="3" borderId="62" xfId="0" applyFont="1" applyFill="1" applyBorder="1" applyAlignment="1">
      <alignment horizontal="left" vertical="center" wrapText="1"/>
    </xf>
    <xf numFmtId="0" fontId="21" fillId="3" borderId="56" xfId="0" applyFont="1" applyFill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2" fillId="3" borderId="10" xfId="0" applyFont="1" applyFill="1" applyBorder="1" applyAlignment="1" applyProtection="1">
      <alignment horizontal="left" vertical="center" wrapText="1"/>
      <protection locked="0"/>
    </xf>
    <xf numFmtId="0" fontId="2" fillId="3" borderId="11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2" fillId="3" borderId="24" xfId="0" applyFont="1" applyFill="1" applyBorder="1" applyAlignment="1" applyProtection="1">
      <alignment horizontal="left" vertical="center" wrapText="1"/>
      <protection locked="0"/>
    </xf>
    <xf numFmtId="170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170" fontId="6" fillId="3" borderId="13" xfId="0" applyNumberFormat="1" applyFont="1" applyFill="1" applyBorder="1" applyAlignment="1" applyProtection="1">
      <alignment horizontal="center" vertical="center" wrapText="1"/>
      <protection locked="0"/>
    </xf>
    <xf numFmtId="170" fontId="6" fillId="3" borderId="10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10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11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23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2" xfId="0" applyFont="1" applyBorder="1" applyAlignment="1" applyProtection="1">
      <alignment horizontal="center" vertical="center"/>
      <protection locked="0"/>
    </xf>
    <xf numFmtId="0" fontId="9" fillId="0" borderId="53" xfId="0" applyFont="1" applyBorder="1" applyAlignment="1" applyProtection="1">
      <alignment horizontal="left" vertical="center"/>
      <protection locked="0"/>
    </xf>
    <xf numFmtId="0" fontId="9" fillId="0" borderId="55" xfId="0" applyFont="1" applyBorder="1" applyAlignment="1" applyProtection="1">
      <alignment horizontal="left" vertical="center"/>
      <protection locked="0"/>
    </xf>
    <xf numFmtId="0" fontId="0" fillId="0" borderId="60" xfId="0" applyBorder="1" applyProtection="1">
      <protection locked="0"/>
    </xf>
    <xf numFmtId="0" fontId="0" fillId="0" borderId="55" xfId="0" applyBorder="1" applyProtection="1">
      <protection locked="0"/>
    </xf>
    <xf numFmtId="0" fontId="2" fillId="3" borderId="31" xfId="0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left" vertical="center" wrapText="1"/>
      <protection locked="0"/>
    </xf>
    <xf numFmtId="0" fontId="2" fillId="3" borderId="42" xfId="0" applyFont="1" applyFill="1" applyBorder="1" applyAlignment="1" applyProtection="1">
      <alignment horizontal="left" vertical="center" wrapText="1"/>
      <protection locked="0"/>
    </xf>
    <xf numFmtId="0" fontId="2" fillId="3" borderId="47" xfId="0" applyFont="1" applyFill="1" applyBorder="1" applyAlignment="1" applyProtection="1">
      <alignment horizontal="left" vertical="center" wrapText="1"/>
      <protection locked="0"/>
    </xf>
    <xf numFmtId="170" fontId="2" fillId="3" borderId="37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4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37" xfId="0" applyFont="1" applyFill="1" applyBorder="1" applyAlignment="1" applyProtection="1">
      <alignment horizontal="center" vertical="center" wrapText="1"/>
      <protection locked="0"/>
    </xf>
    <xf numFmtId="0" fontId="2" fillId="3" borderId="47" xfId="0" applyFont="1" applyFill="1" applyBorder="1" applyAlignment="1" applyProtection="1">
      <alignment horizontal="center" vertical="center" wrapText="1"/>
      <protection locked="0"/>
    </xf>
    <xf numFmtId="0" fontId="2" fillId="3" borderId="24" xfId="0" applyFont="1" applyFill="1" applyBorder="1" applyAlignment="1" applyProtection="1">
      <alignment horizontal="center" vertical="center" wrapText="1"/>
      <protection locked="0"/>
    </xf>
    <xf numFmtId="170" fontId="4" fillId="3" borderId="0" xfId="0" applyNumberFormat="1" applyFont="1" applyFill="1" applyAlignment="1" applyProtection="1">
      <alignment horizontal="right" vertical="center" wrapText="1"/>
      <protection locked="0"/>
    </xf>
    <xf numFmtId="170" fontId="3" fillId="2" borderId="46" xfId="0" applyNumberFormat="1" applyFont="1" applyFill="1" applyBorder="1" applyAlignment="1" applyProtection="1">
      <alignment horizontal="center" vertical="center" wrapText="1"/>
      <protection locked="0"/>
    </xf>
    <xf numFmtId="170" fontId="2" fillId="3" borderId="0" xfId="0" applyNumberFormat="1" applyFont="1" applyFill="1" applyAlignment="1" applyProtection="1">
      <alignment horizontal="center" vertical="center" wrapText="1"/>
      <protection locked="0"/>
    </xf>
    <xf numFmtId="17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66" xfId="0" applyFont="1" applyFill="1" applyBorder="1" applyAlignment="1">
      <alignment horizontal="left" vertical="center"/>
    </xf>
    <xf numFmtId="0" fontId="9" fillId="4" borderId="67" xfId="0" applyFont="1" applyFill="1" applyBorder="1" applyAlignment="1">
      <alignment horizontal="left" vertical="center"/>
    </xf>
    <xf numFmtId="0" fontId="9" fillId="4" borderId="68" xfId="0" applyFont="1" applyFill="1" applyBorder="1" applyAlignment="1">
      <alignment horizontal="left" vertical="center"/>
    </xf>
    <xf numFmtId="0" fontId="8" fillId="4" borderId="69" xfId="0" applyFont="1" applyFill="1" applyBorder="1" applyAlignment="1">
      <alignment horizontal="center" vertical="center"/>
    </xf>
    <xf numFmtId="0" fontId="8" fillId="4" borderId="70" xfId="0" applyFont="1" applyFill="1" applyBorder="1" applyAlignment="1">
      <alignment horizontal="center" vertical="center"/>
    </xf>
    <xf numFmtId="0" fontId="8" fillId="4" borderId="34" xfId="0" applyFont="1" applyFill="1" applyBorder="1" applyAlignment="1" applyProtection="1">
      <alignment horizontal="center" vertical="center"/>
      <protection locked="0"/>
    </xf>
    <xf numFmtId="0" fontId="8" fillId="4" borderId="49" xfId="0" applyFont="1" applyFill="1" applyBorder="1" applyAlignment="1" applyProtection="1">
      <alignment horizontal="center" vertic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0" fontId="2" fillId="3" borderId="71" xfId="0" applyFont="1" applyFill="1" applyBorder="1" applyAlignment="1" applyProtection="1">
      <alignment horizontal="left" vertical="center" wrapText="1"/>
      <protection locked="0"/>
    </xf>
    <xf numFmtId="0" fontId="6" fillId="3" borderId="72" xfId="0" applyFont="1" applyFill="1" applyBorder="1" applyAlignment="1" applyProtection="1">
      <alignment horizontal="left" vertical="center" wrapText="1"/>
      <protection locked="0"/>
    </xf>
    <xf numFmtId="0" fontId="2" fillId="3" borderId="72" xfId="0" applyFont="1" applyFill="1" applyBorder="1" applyAlignment="1" applyProtection="1">
      <alignment horizontal="left" vertical="center" wrapText="1"/>
      <protection locked="0"/>
    </xf>
    <xf numFmtId="0" fontId="2" fillId="3" borderId="73" xfId="0" applyFont="1" applyFill="1" applyBorder="1" applyAlignment="1" applyProtection="1">
      <alignment horizontal="left" vertical="center" wrapText="1"/>
      <protection locked="0"/>
    </xf>
    <xf numFmtId="0" fontId="2" fillId="3" borderId="72" xfId="0" applyFont="1" applyFill="1" applyBorder="1" applyAlignment="1" applyProtection="1">
      <alignment horizontal="center" vertical="center" wrapText="1"/>
      <protection locked="0"/>
    </xf>
    <xf numFmtId="0" fontId="2" fillId="3" borderId="73" xfId="0" applyFont="1" applyFill="1" applyBorder="1" applyAlignment="1" applyProtection="1">
      <alignment horizontal="center" vertical="center" wrapText="1"/>
      <protection locked="0"/>
    </xf>
    <xf numFmtId="171" fontId="2" fillId="3" borderId="16" xfId="1" applyNumberFormat="1" applyFont="1" applyFill="1" applyBorder="1" applyAlignment="1">
      <alignment horizontal="center" vertical="center"/>
    </xf>
    <xf numFmtId="171" fontId="2" fillId="3" borderId="0" xfId="1" applyNumberFormat="1" applyFont="1" applyFill="1" applyBorder="1" applyAlignment="1">
      <alignment horizontal="center" vertical="center"/>
    </xf>
    <xf numFmtId="0" fontId="2" fillId="3" borderId="76" xfId="0" applyFont="1" applyFill="1" applyBorder="1" applyAlignment="1" applyProtection="1">
      <alignment horizontal="center" vertical="center" wrapText="1"/>
      <protection locked="0"/>
    </xf>
    <xf numFmtId="171" fontId="2" fillId="3" borderId="48" xfId="1" applyNumberFormat="1" applyFont="1" applyFill="1" applyBorder="1" applyAlignment="1">
      <alignment horizontal="center" vertical="center"/>
    </xf>
    <xf numFmtId="171" fontId="4" fillId="3" borderId="0" xfId="0" applyNumberFormat="1" applyFont="1" applyFill="1" applyAlignment="1">
      <alignment horizontal="center" vertical="center" wrapText="1"/>
    </xf>
    <xf numFmtId="171" fontId="2" fillId="3" borderId="0" xfId="0" applyNumberFormat="1" applyFont="1" applyFill="1" applyAlignment="1">
      <alignment horizontal="center" vertical="center" wrapText="1"/>
    </xf>
    <xf numFmtId="171" fontId="3" fillId="2" borderId="1" xfId="0" applyNumberFormat="1" applyFont="1" applyFill="1" applyBorder="1" applyAlignment="1">
      <alignment horizontal="center" vertical="center" wrapText="1"/>
    </xf>
    <xf numFmtId="171" fontId="2" fillId="3" borderId="15" xfId="1" applyNumberFormat="1" applyFont="1" applyFill="1" applyBorder="1" applyAlignment="1">
      <alignment horizontal="center" vertical="center"/>
    </xf>
    <xf numFmtId="171" fontId="2" fillId="3" borderId="6" xfId="1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0" fontId="3" fillId="2" borderId="77" xfId="0" applyFont="1" applyFill="1" applyBorder="1" applyAlignment="1">
      <alignment horizontal="center" vertical="center" wrapText="1"/>
    </xf>
    <xf numFmtId="171" fontId="2" fillId="3" borderId="25" xfId="1" applyNumberFormat="1" applyFont="1" applyFill="1" applyBorder="1" applyAlignment="1">
      <alignment horizontal="center" vertical="center"/>
    </xf>
    <xf numFmtId="171" fontId="12" fillId="3" borderId="27" xfId="0" applyNumberFormat="1" applyFont="1" applyFill="1" applyBorder="1" applyAlignment="1">
      <alignment horizontal="center" vertical="center" wrapText="1"/>
    </xf>
    <xf numFmtId="171" fontId="12" fillId="3" borderId="14" xfId="0" applyNumberFormat="1" applyFont="1" applyFill="1" applyBorder="1" applyAlignment="1">
      <alignment horizontal="center" vertical="center" wrapText="1"/>
    </xf>
    <xf numFmtId="171" fontId="3" fillId="2" borderId="46" xfId="0" applyNumberFormat="1" applyFont="1" applyFill="1" applyBorder="1" applyAlignment="1">
      <alignment horizontal="center" vertical="center" wrapText="1"/>
    </xf>
    <xf numFmtId="171" fontId="2" fillId="3" borderId="6" xfId="1" applyNumberFormat="1" applyFont="1" applyFill="1" applyBorder="1" applyAlignment="1">
      <alignment horizontal="center" wrapText="1"/>
    </xf>
    <xf numFmtId="171" fontId="2" fillId="3" borderId="4" xfId="1" applyNumberFormat="1" applyFont="1" applyFill="1" applyBorder="1" applyAlignment="1">
      <alignment horizontal="center" vertical="center"/>
    </xf>
    <xf numFmtId="171" fontId="2" fillId="3" borderId="0" xfId="0" applyNumberFormat="1" applyFont="1" applyFill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2" fillId="3" borderId="79" xfId="0" applyFont="1" applyFill="1" applyBorder="1" applyAlignment="1" applyProtection="1">
      <alignment horizontal="left" vertical="center" wrapText="1"/>
      <protection locked="0"/>
    </xf>
    <xf numFmtId="0" fontId="2" fillId="3" borderId="80" xfId="0" applyFont="1" applyFill="1" applyBorder="1" applyAlignment="1" applyProtection="1">
      <alignment horizontal="left" vertical="center" wrapText="1"/>
      <protection locked="0"/>
    </xf>
    <xf numFmtId="171" fontId="4" fillId="5" borderId="27" xfId="0" applyNumberFormat="1" applyFont="1" applyFill="1" applyBorder="1" applyAlignment="1">
      <alignment horizontal="center" vertical="center" wrapText="1"/>
    </xf>
    <xf numFmtId="165" fontId="13" fillId="0" borderId="48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wrapText="1"/>
    </xf>
    <xf numFmtId="0" fontId="4" fillId="2" borderId="81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 applyProtection="1">
      <alignment horizontal="center" vertical="center" wrapText="1"/>
      <protection locked="0"/>
    </xf>
    <xf numFmtId="0" fontId="3" fillId="2" borderId="82" xfId="0" applyFont="1" applyFill="1" applyBorder="1" applyAlignment="1">
      <alignment horizontal="center" vertical="center" wrapText="1"/>
    </xf>
    <xf numFmtId="170" fontId="3" fillId="2" borderId="82" xfId="0" applyNumberFormat="1" applyFont="1" applyFill="1" applyBorder="1" applyAlignment="1" applyProtection="1">
      <alignment horizontal="center" vertical="center" wrapText="1"/>
      <protection locked="0"/>
    </xf>
    <xf numFmtId="171" fontId="3" fillId="2" borderId="82" xfId="0" applyNumberFormat="1" applyFont="1" applyFill="1" applyBorder="1" applyAlignment="1">
      <alignment horizontal="center" vertical="center" wrapText="1"/>
    </xf>
    <xf numFmtId="0" fontId="3" fillId="2" borderId="82" xfId="0" applyFont="1" applyFill="1" applyBorder="1" applyAlignment="1" applyProtection="1">
      <alignment horizontal="center" vertical="center" wrapText="1"/>
      <protection locked="0"/>
    </xf>
    <xf numFmtId="0" fontId="2" fillId="3" borderId="71" xfId="0" applyFont="1" applyFill="1" applyBorder="1" applyAlignment="1" applyProtection="1">
      <alignment horizontal="center" vertical="center" wrapText="1"/>
      <protection locked="0"/>
    </xf>
    <xf numFmtId="0" fontId="25" fillId="3" borderId="0" xfId="0" applyFont="1" applyFill="1"/>
    <xf numFmtId="0" fontId="9" fillId="0" borderId="0" xfId="0" applyFont="1" applyAlignment="1">
      <alignment vertical="center"/>
    </xf>
    <xf numFmtId="0" fontId="9" fillId="0" borderId="88" xfId="0" applyFont="1" applyBorder="1" applyAlignment="1" applyProtection="1">
      <alignment horizontal="left" vertical="center"/>
      <protection locked="0"/>
    </xf>
    <xf numFmtId="0" fontId="9" fillId="0" borderId="90" xfId="0" applyFont="1" applyBorder="1" applyAlignment="1" applyProtection="1">
      <alignment horizontal="left" vertical="center"/>
      <protection locked="0"/>
    </xf>
    <xf numFmtId="0" fontId="9" fillId="0" borderId="91" xfId="0" applyFont="1" applyBorder="1" applyAlignment="1" applyProtection="1">
      <alignment horizontal="left" vertical="center"/>
      <protection locked="0"/>
    </xf>
    <xf numFmtId="0" fontId="9" fillId="0" borderId="95" xfId="0" applyFont="1" applyBorder="1" applyAlignment="1" applyProtection="1">
      <alignment horizontal="left" vertical="center"/>
      <protection locked="0"/>
    </xf>
    <xf numFmtId="0" fontId="0" fillId="0" borderId="99" xfId="0" applyBorder="1" applyProtection="1">
      <protection locked="0"/>
    </xf>
    <xf numFmtId="171" fontId="2" fillId="6" borderId="6" xfId="1" applyNumberFormat="1" applyFont="1" applyFill="1" applyBorder="1" applyAlignment="1" applyProtection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170" fontId="2" fillId="6" borderId="18" xfId="0" applyNumberFormat="1" applyFont="1" applyFill="1" applyBorder="1" applyAlignment="1">
      <alignment horizontal="center" vertical="center" wrapText="1"/>
    </xf>
    <xf numFmtId="171" fontId="2" fillId="6" borderId="19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32" xfId="0" applyFont="1" applyFill="1" applyBorder="1" applyAlignment="1">
      <alignment horizontal="left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13" fillId="6" borderId="38" xfId="0" applyFont="1" applyFill="1" applyBorder="1" applyAlignment="1">
      <alignment horizontal="center" vertical="center" wrapText="1"/>
    </xf>
    <xf numFmtId="170" fontId="2" fillId="6" borderId="37" xfId="0" applyNumberFormat="1" applyFont="1" applyFill="1" applyBorder="1" applyAlignment="1">
      <alignment horizontal="center" vertical="center" wrapText="1"/>
    </xf>
    <xf numFmtId="171" fontId="2" fillId="6" borderId="38" xfId="0" applyNumberFormat="1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left" vertical="center" wrapText="1"/>
    </xf>
    <xf numFmtId="0" fontId="2" fillId="6" borderId="39" xfId="0" applyFont="1" applyFill="1" applyBorder="1" applyAlignment="1">
      <alignment horizontal="left" vertical="center" wrapText="1"/>
    </xf>
    <xf numFmtId="168" fontId="2" fillId="6" borderId="6" xfId="1" applyNumberFormat="1" applyFont="1" applyFill="1" applyBorder="1" applyAlignment="1" applyProtection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170" fontId="2" fillId="6" borderId="12" xfId="0" applyNumberFormat="1" applyFont="1" applyFill="1" applyBorder="1" applyAlignment="1">
      <alignment horizontal="center" vertical="center" wrapText="1"/>
    </xf>
    <xf numFmtId="171" fontId="2" fillId="6" borderId="4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left" vertical="center" wrapText="1"/>
    </xf>
    <xf numFmtId="0" fontId="2" fillId="6" borderId="17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 applyProtection="1">
      <alignment horizontal="center"/>
    </xf>
    <xf numFmtId="169" fontId="2" fillId="3" borderId="0" xfId="1" applyNumberFormat="1" applyFont="1" applyFill="1" applyBorder="1" applyAlignment="1" applyProtection="1">
      <alignment horizontal="center" vertical="center"/>
    </xf>
    <xf numFmtId="171" fontId="4" fillId="3" borderId="0" xfId="1" applyNumberFormat="1" applyFont="1" applyFill="1" applyBorder="1" applyAlignment="1" applyProtection="1">
      <alignment horizontal="center" vertical="center"/>
    </xf>
    <xf numFmtId="171" fontId="2" fillId="3" borderId="0" xfId="1" applyNumberFormat="1" applyFont="1" applyFill="1" applyBorder="1" applyAlignment="1" applyProtection="1">
      <alignment horizontal="center" vertical="center"/>
    </xf>
    <xf numFmtId="164" fontId="2" fillId="3" borderId="0" xfId="1" applyNumberFormat="1" applyFont="1" applyFill="1" applyBorder="1" applyAlignment="1" applyProtection="1">
      <alignment horizontal="center" vertical="center"/>
    </xf>
    <xf numFmtId="0" fontId="0" fillId="4" borderId="0" xfId="0" applyFill="1"/>
    <xf numFmtId="0" fontId="9" fillId="4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5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/>
    </xf>
    <xf numFmtId="0" fontId="9" fillId="0" borderId="86" xfId="0" applyFont="1" applyBorder="1" applyAlignment="1">
      <alignment horizontal="center" vertical="center"/>
    </xf>
    <xf numFmtId="0" fontId="8" fillId="0" borderId="92" xfId="0" applyFont="1" applyBorder="1" applyAlignment="1">
      <alignment horizontal="left" vertical="center"/>
    </xf>
    <xf numFmtId="0" fontId="9" fillId="0" borderId="93" xfId="0" applyFont="1" applyBorder="1" applyAlignment="1">
      <alignment horizontal="center" vertical="center"/>
    </xf>
    <xf numFmtId="0" fontId="9" fillId="0" borderId="87" xfId="0" applyFont="1" applyBorder="1" applyAlignment="1">
      <alignment horizontal="left" vertical="center"/>
    </xf>
    <xf numFmtId="0" fontId="9" fillId="0" borderId="94" xfId="0" applyFont="1" applyBorder="1" applyAlignment="1">
      <alignment horizontal="left" vertical="center"/>
    </xf>
    <xf numFmtId="0" fontId="9" fillId="0" borderId="89" xfId="0" applyFont="1" applyBorder="1" applyAlignment="1">
      <alignment horizontal="left" vertical="center"/>
    </xf>
    <xf numFmtId="0" fontId="9" fillId="0" borderId="84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3" borderId="97" xfId="0" applyFont="1" applyFill="1" applyBorder="1" applyAlignment="1">
      <alignment horizontal="center" vertical="center" wrapText="1"/>
    </xf>
    <xf numFmtId="0" fontId="8" fillId="3" borderId="98" xfId="0" applyFont="1" applyFill="1" applyBorder="1" applyAlignment="1">
      <alignment horizontal="center" vertical="center" wrapText="1"/>
    </xf>
    <xf numFmtId="0" fontId="0" fillId="0" borderId="65" xfId="0" applyBorder="1"/>
    <xf numFmtId="0" fontId="0" fillId="0" borderId="96" xfId="0" applyBorder="1" applyProtection="1">
      <protection locked="0"/>
    </xf>
    <xf numFmtId="0" fontId="9" fillId="0" borderId="56" xfId="0" applyFont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 wrapText="1"/>
    </xf>
    <xf numFmtId="170" fontId="8" fillId="3" borderId="58" xfId="0" applyNumberFormat="1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 wrapText="1"/>
    </xf>
    <xf numFmtId="0" fontId="8" fillId="3" borderId="59" xfId="0" applyFont="1" applyFill="1" applyBorder="1" applyAlignment="1">
      <alignment horizontal="center" vertical="center" wrapText="1"/>
    </xf>
    <xf numFmtId="0" fontId="0" fillId="0" borderId="54" xfId="0" applyBorder="1"/>
    <xf numFmtId="0" fontId="0" fillId="5" borderId="60" xfId="0" applyFill="1" applyBorder="1"/>
    <xf numFmtId="0" fontId="20" fillId="0" borderId="0" xfId="0" applyFont="1"/>
    <xf numFmtId="0" fontId="9" fillId="0" borderId="0" xfId="0" applyFont="1" applyAlignment="1">
      <alignment horizontal="center" vertical="center"/>
    </xf>
    <xf numFmtId="0" fontId="21" fillId="4" borderId="0" xfId="0" applyFont="1" applyFill="1" applyAlignment="1" applyProtection="1">
      <alignment horizontal="center" vertical="center"/>
      <protection locked="0"/>
    </xf>
    <xf numFmtId="0" fontId="4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70" fontId="3" fillId="2" borderId="27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71" fontId="2" fillId="3" borderId="15" xfId="1" applyNumberFormat="1" applyFont="1" applyFill="1" applyBorder="1" applyAlignment="1" applyProtection="1">
      <alignment horizontal="center" vertical="center"/>
    </xf>
    <xf numFmtId="171" fontId="2" fillId="3" borderId="6" xfId="1" applyNumberFormat="1" applyFont="1" applyFill="1" applyBorder="1" applyAlignment="1" applyProtection="1">
      <alignment horizontal="center" vertical="center"/>
    </xf>
    <xf numFmtId="171" fontId="2" fillId="3" borderId="48" xfId="1" applyNumberFormat="1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/>
    </xf>
    <xf numFmtId="0" fontId="13" fillId="0" borderId="78" xfId="0" applyFont="1" applyBorder="1" applyAlignment="1">
      <alignment wrapText="1"/>
    </xf>
    <xf numFmtId="171" fontId="2" fillId="3" borderId="58" xfId="1" applyNumberFormat="1" applyFont="1" applyFill="1" applyBorder="1" applyAlignment="1" applyProtection="1">
      <alignment horizontal="center" vertical="center"/>
    </xf>
    <xf numFmtId="0" fontId="15" fillId="0" borderId="35" xfId="0" applyFont="1" applyBorder="1" applyAlignment="1">
      <alignment horizontal="center"/>
    </xf>
    <xf numFmtId="0" fontId="14" fillId="0" borderId="83" xfId="0" applyFont="1" applyBorder="1" applyAlignment="1">
      <alignment wrapText="1"/>
    </xf>
    <xf numFmtId="0" fontId="13" fillId="0" borderId="84" xfId="0" applyFont="1" applyBorder="1" applyAlignment="1">
      <alignment wrapText="1"/>
    </xf>
    <xf numFmtId="0" fontId="13" fillId="0" borderId="48" xfId="0" applyFont="1" applyBorder="1" applyAlignment="1">
      <alignment horizontal="center" vertical="center"/>
    </xf>
    <xf numFmtId="0" fontId="13" fillId="6" borderId="36" xfId="0" applyFont="1" applyFill="1" applyBorder="1" applyAlignment="1">
      <alignment wrapText="1"/>
    </xf>
    <xf numFmtId="0" fontId="13" fillId="0" borderId="40" xfId="0" applyFont="1" applyBorder="1" applyAlignment="1">
      <alignment vertical="center" wrapText="1"/>
    </xf>
    <xf numFmtId="171" fontId="2" fillId="3" borderId="6" xfId="1" applyNumberFormat="1" applyFont="1" applyFill="1" applyBorder="1" applyAlignment="1" applyProtection="1">
      <alignment horizontal="center" wrapText="1"/>
    </xf>
    <xf numFmtId="0" fontId="13" fillId="0" borderId="41" xfId="0" applyFont="1" applyBorder="1" applyAlignment="1">
      <alignment wrapText="1"/>
    </xf>
    <xf numFmtId="0" fontId="13" fillId="0" borderId="43" xfId="0" applyFont="1" applyBorder="1" applyAlignment="1">
      <alignment wrapText="1"/>
    </xf>
    <xf numFmtId="0" fontId="13" fillId="6" borderId="44" xfId="0" applyFont="1" applyFill="1" applyBorder="1" applyAlignment="1">
      <alignment wrapText="1"/>
    </xf>
    <xf numFmtId="0" fontId="4" fillId="2" borderId="82" xfId="0" applyFont="1" applyFill="1" applyBorder="1" applyAlignment="1">
      <alignment horizontal="center" vertical="center" wrapText="1"/>
    </xf>
    <xf numFmtId="170" fontId="3" fillId="2" borderId="82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171" fontId="2" fillId="3" borderId="4" xfId="1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/>
    </xf>
    <xf numFmtId="171" fontId="2" fillId="3" borderId="16" xfId="1" applyNumberFormat="1" applyFont="1" applyFill="1" applyBorder="1" applyAlignment="1" applyProtection="1">
      <alignment horizontal="center" vertical="center"/>
    </xf>
    <xf numFmtId="0" fontId="13" fillId="0" borderId="1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165" fontId="13" fillId="0" borderId="6" xfId="0" applyNumberFormat="1" applyFont="1" applyBorder="1" applyAlignment="1">
      <alignment horizontal="center"/>
    </xf>
    <xf numFmtId="165" fontId="13" fillId="0" borderId="49" xfId="0" applyNumberFormat="1" applyFont="1" applyBorder="1" applyAlignment="1">
      <alignment horizontal="center"/>
    </xf>
    <xf numFmtId="0" fontId="2" fillId="3" borderId="28" xfId="0" applyFont="1" applyFill="1" applyBorder="1" applyAlignment="1">
      <alignment horizontal="left" vertical="center" wrapText="1"/>
    </xf>
    <xf numFmtId="165" fontId="13" fillId="0" borderId="48" xfId="0" applyNumberFormat="1" applyFont="1" applyBorder="1" applyAlignment="1">
      <alignment horizontal="center"/>
    </xf>
    <xf numFmtId="164" fontId="2" fillId="3" borderId="25" xfId="1" applyNumberFormat="1" applyFont="1" applyFill="1" applyBorder="1" applyAlignment="1" applyProtection="1">
      <alignment horizontal="center" vertical="center"/>
    </xf>
    <xf numFmtId="171" fontId="2" fillId="3" borderId="25" xfId="1" applyNumberFormat="1" applyFont="1" applyFill="1" applyBorder="1" applyAlignment="1" applyProtection="1">
      <alignment horizontal="center" vertical="center"/>
    </xf>
    <xf numFmtId="171" fontId="4" fillId="3" borderId="27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9" fillId="4" borderId="70" xfId="0" applyFont="1" applyFill="1" applyBorder="1" applyAlignment="1">
      <alignment horizontal="right" vertical="center"/>
    </xf>
    <xf numFmtId="170" fontId="8" fillId="3" borderId="6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70" fontId="3" fillId="2" borderId="14" xfId="0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 applyProtection="1">
      <alignment horizontal="center"/>
    </xf>
    <xf numFmtId="170" fontId="2" fillId="3" borderId="12" xfId="0" applyNumberFormat="1" applyFont="1" applyFill="1" applyBorder="1" applyAlignment="1">
      <alignment horizontal="center" vertical="center" wrapText="1"/>
    </xf>
    <xf numFmtId="171" fontId="2" fillId="3" borderId="15" xfId="1" applyNumberFormat="1" applyFont="1" applyFill="1" applyBorder="1" applyAlignment="1" applyProtection="1">
      <alignment horizontal="center"/>
    </xf>
    <xf numFmtId="0" fontId="2" fillId="3" borderId="7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4" fontId="6" fillId="3" borderId="6" xfId="1" applyNumberFormat="1" applyFont="1" applyFill="1" applyBorder="1" applyAlignment="1" applyProtection="1">
      <alignment horizontal="center"/>
    </xf>
    <xf numFmtId="171" fontId="2" fillId="3" borderId="6" xfId="1" applyNumberFormat="1" applyFont="1" applyFill="1" applyBorder="1" applyAlignment="1" applyProtection="1">
      <alignment horizontal="center"/>
    </xf>
    <xf numFmtId="171" fontId="10" fillId="3" borderId="6" xfId="1" applyNumberFormat="1" applyFont="1" applyFill="1" applyBorder="1" applyAlignment="1" applyProtection="1">
      <alignment horizontal="center"/>
    </xf>
    <xf numFmtId="164" fontId="2" fillId="3" borderId="6" xfId="1" applyNumberFormat="1" applyFont="1" applyFill="1" applyBorder="1" applyAlignment="1" applyProtection="1">
      <alignment horizontal="center"/>
    </xf>
    <xf numFmtId="171" fontId="10" fillId="3" borderId="16" xfId="1" applyNumberFormat="1" applyFont="1" applyFill="1" applyBorder="1" applyAlignment="1" applyProtection="1">
      <alignment horizontal="center"/>
    </xf>
    <xf numFmtId="164" fontId="2" fillId="3" borderId="8" xfId="1" applyNumberFormat="1" applyFont="1" applyFill="1" applyBorder="1" applyAlignment="1" applyProtection="1">
      <alignment horizontal="center"/>
    </xf>
    <xf numFmtId="171" fontId="2" fillId="3" borderId="8" xfId="1" applyNumberFormat="1" applyFont="1" applyFill="1" applyBorder="1" applyAlignment="1" applyProtection="1">
      <alignment horizontal="center"/>
    </xf>
    <xf numFmtId="168" fontId="2" fillId="3" borderId="4" xfId="1" applyNumberFormat="1" applyFont="1" applyFill="1" applyBorder="1" applyAlignment="1" applyProtection="1">
      <alignment horizontal="center" vertical="center"/>
    </xf>
    <xf numFmtId="168" fontId="2" fillId="3" borderId="6" xfId="1" applyNumberFormat="1" applyFont="1" applyFill="1" applyBorder="1" applyAlignment="1" applyProtection="1">
      <alignment horizontal="center" vertical="center"/>
    </xf>
    <xf numFmtId="164" fontId="6" fillId="3" borderId="6" xfId="1" applyNumberFormat="1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center" vertical="center" wrapText="1"/>
    </xf>
    <xf numFmtId="170" fontId="2" fillId="6" borderId="10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6" borderId="7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1" fontId="2" fillId="3" borderId="8" xfId="1" applyNumberFormat="1" applyFont="1" applyFill="1" applyBorder="1" applyAlignment="1" applyProtection="1">
      <alignment horizontal="center" vertical="center"/>
    </xf>
    <xf numFmtId="164" fontId="2" fillId="3" borderId="6" xfId="1" applyNumberFormat="1" applyFont="1" applyFill="1" applyBorder="1" applyAlignment="1" applyProtection="1">
      <alignment horizontal="center" wrapText="1"/>
    </xf>
    <xf numFmtId="171" fontId="2" fillId="3" borderId="6" xfId="1" applyNumberFormat="1" applyFont="1" applyFill="1" applyBorder="1" applyAlignment="1" applyProtection="1">
      <alignment horizontal="center" vertical="center" wrapText="1"/>
    </xf>
    <xf numFmtId="164" fontId="2" fillId="3" borderId="6" xfId="1" applyNumberFormat="1" applyFont="1" applyFill="1" applyBorder="1" applyAlignment="1" applyProtection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170" fontId="3" fillId="2" borderId="75" xfId="0" applyNumberFormat="1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169" fontId="2" fillId="3" borderId="16" xfId="1" applyNumberFormat="1" applyFont="1" applyFill="1" applyBorder="1" applyAlignment="1" applyProtection="1">
      <alignment horizontal="center" vertical="center"/>
    </xf>
    <xf numFmtId="169" fontId="2" fillId="3" borderId="6" xfId="1" applyNumberFormat="1" applyFont="1" applyFill="1" applyBorder="1" applyAlignment="1" applyProtection="1">
      <alignment horizontal="center" vertical="center"/>
    </xf>
    <xf numFmtId="169" fontId="2" fillId="3" borderId="8" xfId="1" applyNumberFormat="1" applyFont="1" applyFill="1" applyBorder="1" applyAlignment="1" applyProtection="1">
      <alignment horizontal="center" vertical="center"/>
    </xf>
    <xf numFmtId="164" fontId="2" fillId="3" borderId="4" xfId="1" applyNumberFormat="1" applyFont="1" applyFill="1" applyBorder="1" applyAlignment="1" applyProtection="1">
      <alignment horizontal="center" vertical="center"/>
    </xf>
    <xf numFmtId="166" fontId="2" fillId="3" borderId="15" xfId="1" applyNumberFormat="1" applyFont="1" applyFill="1" applyBorder="1" applyAlignment="1" applyProtection="1">
      <alignment horizontal="center" vertical="center"/>
    </xf>
    <xf numFmtId="164" fontId="2" fillId="3" borderId="6" xfId="1" applyNumberFormat="1" applyFont="1" applyFill="1" applyBorder="1" applyAlignment="1" applyProtection="1">
      <alignment horizontal="center" vertical="center"/>
    </xf>
    <xf numFmtId="166" fontId="2" fillId="3" borderId="6" xfId="1" applyNumberFormat="1" applyFont="1" applyFill="1" applyBorder="1" applyAlignment="1" applyProtection="1">
      <alignment horizontal="center" vertical="center"/>
    </xf>
    <xf numFmtId="164" fontId="2" fillId="3" borderId="8" xfId="1" applyNumberFormat="1" applyFont="1" applyFill="1" applyBorder="1" applyAlignment="1" applyProtection="1">
      <alignment horizontal="center" vertical="center"/>
    </xf>
    <xf numFmtId="166" fontId="2" fillId="3" borderId="48" xfId="1" applyNumberFormat="1" applyFont="1" applyFill="1" applyBorder="1" applyAlignment="1" applyProtection="1">
      <alignment horizontal="center" vertical="center"/>
    </xf>
    <xf numFmtId="166" fontId="4" fillId="3" borderId="0" xfId="1" applyNumberFormat="1" applyFont="1" applyFill="1" applyBorder="1" applyAlignment="1" applyProtection="1">
      <alignment horizontal="center" vertical="center"/>
    </xf>
    <xf numFmtId="171" fontId="12" fillId="5" borderId="27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170" fontId="5" fillId="3" borderId="0" xfId="0" applyNumberFormat="1" applyFont="1" applyFill="1" applyAlignment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vertical="center" wrapText="1"/>
    </xf>
    <xf numFmtId="165" fontId="14" fillId="0" borderId="4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165" fontId="14" fillId="0" borderId="6" xfId="0" applyNumberFormat="1" applyFont="1" applyBorder="1" applyAlignment="1">
      <alignment horizontal="center" vertical="center"/>
    </xf>
    <xf numFmtId="0" fontId="13" fillId="6" borderId="22" xfId="0" applyFont="1" applyFill="1" applyBorder="1" applyAlignment="1">
      <alignment vertical="center" wrapText="1"/>
    </xf>
    <xf numFmtId="0" fontId="13" fillId="6" borderId="16" xfId="0" quotePrefix="1" applyFont="1" applyFill="1" applyBorder="1" applyAlignment="1">
      <alignment horizontal="center" vertical="center"/>
    </xf>
    <xf numFmtId="0" fontId="13" fillId="0" borderId="28" xfId="0" applyFont="1" applyBorder="1" applyAlignment="1">
      <alignment vertical="center" wrapText="1"/>
    </xf>
    <xf numFmtId="0" fontId="13" fillId="0" borderId="7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4" fillId="0" borderId="22" xfId="0" applyFont="1" applyBorder="1" applyAlignment="1">
      <alignment vertical="center" wrapText="1"/>
    </xf>
    <xf numFmtId="0" fontId="13" fillId="6" borderId="16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left" vertical="center" wrapText="1"/>
    </xf>
    <xf numFmtId="0" fontId="13" fillId="0" borderId="40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6" borderId="44" xfId="0" applyFont="1" applyFill="1" applyBorder="1" applyAlignment="1">
      <alignment horizontal="left" vertical="center" wrapText="1"/>
    </xf>
    <xf numFmtId="171" fontId="3" fillId="2" borderId="75" xfId="0" applyNumberFormat="1" applyFont="1" applyFill="1" applyBorder="1" applyAlignment="1">
      <alignment horizontal="center" vertical="center" wrapText="1"/>
    </xf>
    <xf numFmtId="164" fontId="2" fillId="3" borderId="34" xfId="1" applyNumberFormat="1" applyFont="1" applyFill="1" applyBorder="1" applyAlignment="1" applyProtection="1">
      <alignment horizontal="center" vertical="center"/>
    </xf>
    <xf numFmtId="0" fontId="24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left" vertical="center" wrapText="1"/>
    </xf>
    <xf numFmtId="171" fontId="2" fillId="6" borderId="48" xfId="1" applyNumberFormat="1" applyFont="1" applyFill="1" applyBorder="1" applyAlignment="1" applyProtection="1">
      <alignment horizontal="center" vertical="center"/>
    </xf>
    <xf numFmtId="0" fontId="13" fillId="6" borderId="28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center" vertical="center" wrapText="1"/>
    </xf>
    <xf numFmtId="165" fontId="13" fillId="6" borderId="8" xfId="0" applyNumberFormat="1" applyFont="1" applyFill="1" applyBorder="1" applyAlignment="1">
      <alignment horizontal="center" vertical="center"/>
    </xf>
    <xf numFmtId="170" fontId="2" fillId="6" borderId="11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2" fillId="6" borderId="73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0" fillId="5" borderId="0" xfId="0" applyFill="1"/>
    <xf numFmtId="0" fontId="24" fillId="3" borderId="3" xfId="0" applyFont="1" applyFill="1" applyBorder="1" applyAlignment="1">
      <alignment horizontal="left" vertical="center" wrapText="1"/>
    </xf>
    <xf numFmtId="171" fontId="23" fillId="3" borderId="95" xfId="0" applyNumberFormat="1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left" vertical="center" wrapText="1"/>
    </xf>
    <xf numFmtId="171" fontId="23" fillId="3" borderId="90" xfId="0" applyNumberFormat="1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left" vertical="center" wrapText="1"/>
    </xf>
    <xf numFmtId="171" fontId="23" fillId="3" borderId="91" xfId="0" applyNumberFormat="1" applyFont="1" applyFill="1" applyBorder="1" applyAlignment="1">
      <alignment horizontal="center" vertical="center" wrapText="1"/>
    </xf>
    <xf numFmtId="171" fontId="23" fillId="0" borderId="0" xfId="0" applyNumberFormat="1" applyFont="1" applyAlignment="1">
      <alignment vertical="center" wrapText="1"/>
    </xf>
    <xf numFmtId="171" fontId="23" fillId="3" borderId="100" xfId="0" applyNumberFormat="1" applyFont="1" applyFill="1" applyBorder="1" applyAlignment="1">
      <alignment horizontal="center" vertical="center" wrapText="1"/>
    </xf>
    <xf numFmtId="0" fontId="18" fillId="0" borderId="51" xfId="0" applyFont="1" applyBorder="1" applyAlignment="1">
      <alignment horizontal="left" vertical="center"/>
    </xf>
    <xf numFmtId="0" fontId="8" fillId="0" borderId="52" xfId="0" applyFont="1" applyBorder="1" applyAlignment="1" applyProtection="1">
      <alignment horizontal="left" vertical="center"/>
      <protection locked="0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9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8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77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77" xfId="0" applyBorder="1" applyAlignment="1" applyProtection="1">
      <alignment horizontal="center"/>
      <protection locked="0"/>
    </xf>
    <xf numFmtId="0" fontId="0" fillId="5" borderId="2" xfId="0" applyFill="1" applyBorder="1" applyAlignment="1">
      <alignment horizontal="center"/>
    </xf>
    <xf numFmtId="0" fontId="0" fillId="5" borderId="77" xfId="0" applyFill="1" applyBorder="1" applyAlignment="1">
      <alignment horizontal="center"/>
    </xf>
    <xf numFmtId="170" fontId="8" fillId="3" borderId="2" xfId="0" applyNumberFormat="1" applyFont="1" applyFill="1" applyBorder="1" applyAlignment="1">
      <alignment horizontal="center" vertical="center" wrapText="1"/>
    </xf>
    <xf numFmtId="170" fontId="8" fillId="3" borderId="77" xfId="0" applyNumberFormat="1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9720-56D4-45F4-B392-6A2A38195815}">
  <dimension ref="A1:L72"/>
  <sheetViews>
    <sheetView zoomScale="170" zoomScaleNormal="170" workbookViewId="0">
      <pane ySplit="8" topLeftCell="A9" activePane="bottomLeft" state="frozen"/>
      <selection pane="bottomLeft" activeCell="H1" sqref="H1"/>
    </sheetView>
  </sheetViews>
  <sheetFormatPr defaultRowHeight="15"/>
  <cols>
    <col min="1" max="1" width="3.85546875" style="40" customWidth="1"/>
    <col min="2" max="2" width="31.42578125" style="41" customWidth="1"/>
    <col min="3" max="3" width="8.28515625" style="42" customWidth="1"/>
    <col min="4" max="4" width="15.7109375" style="42" customWidth="1"/>
    <col min="5" max="5" width="15.7109375" style="329" customWidth="1"/>
    <col min="6" max="6" width="15.7109375" style="42" customWidth="1"/>
    <col min="7" max="7" width="15.7109375" style="41" customWidth="1"/>
    <col min="8" max="9" width="6.7109375" style="41" customWidth="1"/>
    <col min="10" max="10" width="6.7109375" style="10" customWidth="1"/>
    <col min="11" max="16384" width="9.140625" style="10"/>
  </cols>
  <sheetData>
    <row r="1" spans="1:9" ht="15" customHeight="1">
      <c r="A1" s="377" t="s">
        <v>0</v>
      </c>
      <c r="B1" s="377"/>
      <c r="C1" s="377"/>
      <c r="D1" s="377"/>
      <c r="E1" s="377"/>
      <c r="F1" s="377"/>
      <c r="G1" s="377"/>
      <c r="H1" s="377"/>
      <c r="I1" s="377"/>
    </row>
    <row r="2" spans="1:9" ht="15" customHeight="1">
      <c r="A2" s="43"/>
      <c r="B2" s="136" t="s">
        <v>1</v>
      </c>
      <c r="C2" s="139"/>
      <c r="D2" s="141"/>
      <c r="E2" s="43"/>
      <c r="F2" s="43"/>
      <c r="G2" s="43"/>
      <c r="H2" s="43"/>
      <c r="I2" s="43"/>
    </row>
    <row r="3" spans="1:9" ht="15" customHeight="1">
      <c r="A3" s="43"/>
      <c r="B3" s="137" t="s">
        <v>2</v>
      </c>
      <c r="C3" s="43"/>
      <c r="D3" s="142"/>
      <c r="E3" s="43"/>
      <c r="F3" s="43"/>
      <c r="G3" s="43"/>
      <c r="H3" s="43"/>
      <c r="I3" s="43"/>
    </row>
    <row r="4" spans="1:9" ht="15" customHeight="1">
      <c r="A4" s="43"/>
      <c r="B4" s="137" t="s">
        <v>3</v>
      </c>
      <c r="C4" s="280"/>
      <c r="D4" s="142"/>
      <c r="E4" s="215" t="s">
        <v>4</v>
      </c>
      <c r="F4" s="281"/>
      <c r="G4" s="43"/>
      <c r="H4" s="43"/>
      <c r="I4" s="43"/>
    </row>
    <row r="5" spans="1:9" ht="15" customHeight="1">
      <c r="A5" s="43"/>
      <c r="B5" s="137" t="s">
        <v>5</v>
      </c>
      <c r="C5" s="280"/>
      <c r="D5" s="142"/>
      <c r="E5" s="215" t="s">
        <v>6</v>
      </c>
      <c r="F5" s="281"/>
      <c r="G5" s="43"/>
      <c r="H5" s="43"/>
      <c r="I5" s="43"/>
    </row>
    <row r="6" spans="1:9" ht="15" customHeight="1">
      <c r="A6" s="43"/>
      <c r="B6" s="138" t="s">
        <v>7</v>
      </c>
      <c r="C6" s="282"/>
      <c r="D6" s="143"/>
      <c r="E6" s="43"/>
      <c r="F6" s="43"/>
      <c r="G6" s="43"/>
      <c r="H6" s="43"/>
      <c r="I6" s="43"/>
    </row>
    <row r="7" spans="1:9" ht="15" customHeight="1">
      <c r="A7" s="43"/>
      <c r="B7" s="43"/>
      <c r="C7" s="43"/>
      <c r="D7" s="43"/>
      <c r="E7" s="43"/>
      <c r="F7" s="43"/>
      <c r="G7" s="43"/>
      <c r="H7" s="43"/>
      <c r="I7" s="43"/>
    </row>
    <row r="8" spans="1:9" s="11" customFormat="1" ht="39" customHeight="1">
      <c r="A8" s="12"/>
      <c r="B8" s="13" t="s">
        <v>8</v>
      </c>
      <c r="C8" s="13" t="s">
        <v>9</v>
      </c>
      <c r="D8" s="13" t="s">
        <v>10</v>
      </c>
      <c r="E8" s="283" t="s">
        <v>11</v>
      </c>
      <c r="F8" s="13" t="s">
        <v>12</v>
      </c>
      <c r="G8" s="13" t="s">
        <v>13</v>
      </c>
      <c r="H8" s="13" t="s">
        <v>14</v>
      </c>
      <c r="I8" s="13" t="s">
        <v>15</v>
      </c>
    </row>
    <row r="9" spans="1:9" ht="9.9499999999999993" customHeight="1" thickBot="1">
      <c r="A9" s="8"/>
      <c r="B9" s="284" t="s">
        <v>16</v>
      </c>
      <c r="C9" s="285"/>
      <c r="D9" s="285"/>
      <c r="E9" s="286"/>
      <c r="F9" s="285"/>
      <c r="G9" s="285"/>
      <c r="H9" s="285"/>
      <c r="I9" s="285"/>
    </row>
    <row r="10" spans="1:9" ht="20.100000000000001" customHeight="1" thickBot="1">
      <c r="A10" s="14" t="s">
        <v>17</v>
      </c>
      <c r="B10" s="15" t="s">
        <v>18</v>
      </c>
      <c r="C10" s="94"/>
      <c r="D10" s="287">
        <v>380000</v>
      </c>
      <c r="E10" s="288"/>
      <c r="F10" s="289">
        <f>MIN(D10,E10)*C10</f>
        <v>0</v>
      </c>
      <c r="G10" s="16"/>
      <c r="H10" s="290"/>
      <c r="I10" s="16"/>
    </row>
    <row r="11" spans="1:9" ht="20.100000000000001" customHeight="1" thickBot="1">
      <c r="A11" s="14" t="s">
        <v>19</v>
      </c>
      <c r="B11" s="291" t="s">
        <v>20</v>
      </c>
      <c r="C11" s="95"/>
      <c r="D11" s="292">
        <v>475000</v>
      </c>
      <c r="E11" s="109"/>
      <c r="F11" s="293">
        <f>MIN(D11,E11)*C11</f>
        <v>0</v>
      </c>
      <c r="G11" s="103"/>
      <c r="H11" s="145"/>
      <c r="I11" s="17"/>
    </row>
    <row r="12" spans="1:9" ht="20.100000000000001" customHeight="1" thickBot="1">
      <c r="A12" s="14" t="s">
        <v>21</v>
      </c>
      <c r="B12" s="291" t="s">
        <v>22</v>
      </c>
      <c r="C12" s="95"/>
      <c r="D12" s="292">
        <v>100000</v>
      </c>
      <c r="E12" s="110"/>
      <c r="F12" s="294">
        <f>MIN(D12,E12)*C12</f>
        <v>0</v>
      </c>
      <c r="G12" s="103"/>
      <c r="H12" s="145"/>
      <c r="I12" s="17"/>
    </row>
    <row r="13" spans="1:9" ht="20.100000000000001" customHeight="1" thickBot="1">
      <c r="A13" s="14" t="s">
        <v>23</v>
      </c>
      <c r="B13" s="18" t="s">
        <v>24</v>
      </c>
      <c r="C13" s="96"/>
      <c r="D13" s="295">
        <v>400000</v>
      </c>
      <c r="E13" s="111"/>
      <c r="F13" s="296">
        <f t="shared" ref="F13:F18" si="0">MIN(D13,E13)*C13</f>
        <v>0</v>
      </c>
      <c r="G13" s="104"/>
      <c r="H13" s="146"/>
      <c r="I13" s="20"/>
    </row>
    <row r="14" spans="1:9" ht="20.100000000000001" customHeight="1" thickBot="1">
      <c r="A14" s="14" t="s">
        <v>25</v>
      </c>
      <c r="B14" s="18" t="s">
        <v>26</v>
      </c>
      <c r="C14" s="96"/>
      <c r="D14" s="295">
        <v>100000</v>
      </c>
      <c r="E14" s="111"/>
      <c r="F14" s="296">
        <f t="shared" si="0"/>
        <v>0</v>
      </c>
      <c r="G14" s="104"/>
      <c r="H14" s="146"/>
      <c r="I14" s="20"/>
    </row>
    <row r="15" spans="1:9" ht="20.100000000000001" customHeight="1" thickBot="1">
      <c r="A15" s="14" t="s">
        <v>27</v>
      </c>
      <c r="B15" s="18" t="s">
        <v>28</v>
      </c>
      <c r="C15" s="96"/>
      <c r="D15" s="295">
        <v>380000</v>
      </c>
      <c r="E15" s="111"/>
      <c r="F15" s="296">
        <f t="shared" si="0"/>
        <v>0</v>
      </c>
      <c r="G15" s="104"/>
      <c r="H15" s="146"/>
      <c r="I15" s="20"/>
    </row>
    <row r="16" spans="1:9" ht="9.9499999999999993" customHeight="1" thickBot="1">
      <c r="A16" s="14" t="s">
        <v>29</v>
      </c>
      <c r="B16" s="18" t="s">
        <v>30</v>
      </c>
      <c r="C16" s="96"/>
      <c r="D16" s="295">
        <v>420000</v>
      </c>
      <c r="E16" s="111"/>
      <c r="F16" s="296">
        <f t="shared" si="0"/>
        <v>0</v>
      </c>
      <c r="G16" s="104"/>
      <c r="H16" s="146"/>
      <c r="I16" s="20"/>
    </row>
    <row r="17" spans="1:10" ht="9.9499999999999993" customHeight="1" thickBot="1">
      <c r="A17" s="14" t="s">
        <v>31</v>
      </c>
      <c r="B17" s="18" t="s">
        <v>32</v>
      </c>
      <c r="C17" s="96"/>
      <c r="D17" s="295">
        <v>480000</v>
      </c>
      <c r="E17" s="111"/>
      <c r="F17" s="296">
        <f t="shared" si="0"/>
        <v>0</v>
      </c>
      <c r="G17" s="104"/>
      <c r="H17" s="146"/>
      <c r="I17" s="20"/>
    </row>
    <row r="18" spans="1:10" ht="9.9499999999999993" customHeight="1" thickBot="1">
      <c r="A18" s="14" t="s">
        <v>33</v>
      </c>
      <c r="B18" s="18" t="s">
        <v>34</v>
      </c>
      <c r="C18" s="96"/>
      <c r="D18" s="295">
        <v>320000</v>
      </c>
      <c r="E18" s="111"/>
      <c r="F18" s="296">
        <f t="shared" si="0"/>
        <v>0</v>
      </c>
      <c r="G18" s="104"/>
      <c r="H18" s="146"/>
      <c r="I18" s="20"/>
    </row>
    <row r="19" spans="1:10" ht="9.9499999999999993" customHeight="1" thickBot="1">
      <c r="A19" s="14" t="s">
        <v>35</v>
      </c>
      <c r="B19" s="18" t="s">
        <v>36</v>
      </c>
      <c r="C19" s="96"/>
      <c r="D19" s="295">
        <v>200000</v>
      </c>
      <c r="E19" s="111"/>
      <c r="F19" s="293">
        <f>MIN(D19,E19)*C19</f>
        <v>0</v>
      </c>
      <c r="G19" s="104"/>
      <c r="H19" s="146"/>
      <c r="I19" s="20"/>
    </row>
    <row r="20" spans="1:10" ht="9.9499999999999993" customHeight="1" thickBot="1">
      <c r="A20" s="14" t="s">
        <v>37</v>
      </c>
      <c r="B20" s="18" t="s">
        <v>38</v>
      </c>
      <c r="C20" s="96"/>
      <c r="D20" s="295">
        <v>170000</v>
      </c>
      <c r="E20" s="111"/>
      <c r="F20" s="293">
        <f t="shared" ref="F20:F21" si="1">MIN(D20,E20)*C20</f>
        <v>0</v>
      </c>
      <c r="G20" s="104"/>
      <c r="H20" s="146"/>
      <c r="I20" s="20"/>
    </row>
    <row r="21" spans="1:10" ht="9.9499999999999993" customHeight="1" thickBot="1">
      <c r="A21" s="14" t="s">
        <v>39</v>
      </c>
      <c r="B21" s="21" t="s">
        <v>40</v>
      </c>
      <c r="C21" s="97"/>
      <c r="D21" s="297">
        <v>35000</v>
      </c>
      <c r="E21" s="112"/>
      <c r="F21" s="298">
        <f t="shared" si="1"/>
        <v>0</v>
      </c>
      <c r="G21" s="105"/>
      <c r="H21" s="147"/>
      <c r="I21" s="23"/>
    </row>
    <row r="22" spans="1:10" ht="9.9499999999999993" customHeight="1">
      <c r="A22" s="4"/>
      <c r="B22" s="5"/>
      <c r="C22" s="6"/>
      <c r="D22" s="209"/>
      <c r="E22" s="9" t="s">
        <v>41</v>
      </c>
      <c r="F22" s="154">
        <f>SUM(F9:F20)</f>
        <v>0</v>
      </c>
      <c r="G22" s="5"/>
      <c r="H22" s="5"/>
      <c r="I22" s="5"/>
    </row>
    <row r="23" spans="1:10" ht="9.9499999999999993" customHeight="1">
      <c r="A23" s="8"/>
      <c r="B23" s="5"/>
      <c r="C23" s="6"/>
      <c r="D23" s="6"/>
      <c r="E23" s="6"/>
      <c r="F23" s="155"/>
      <c r="G23" s="5"/>
      <c r="H23" s="5"/>
      <c r="I23" s="5"/>
    </row>
    <row r="24" spans="1:10" ht="9.9499999999999993" customHeight="1">
      <c r="A24" s="8"/>
      <c r="B24" s="5"/>
      <c r="C24" s="6"/>
      <c r="D24" s="6"/>
      <c r="E24" s="6"/>
      <c r="F24" s="155"/>
      <c r="G24" s="5"/>
      <c r="H24" s="5"/>
      <c r="I24" s="5"/>
    </row>
    <row r="25" spans="1:10" ht="9.9499999999999993" customHeight="1" thickBot="1">
      <c r="A25" s="8"/>
      <c r="B25" s="1" t="s">
        <v>42</v>
      </c>
      <c r="C25" s="2"/>
      <c r="D25" s="2"/>
      <c r="E25" s="3"/>
      <c r="F25" s="156"/>
      <c r="G25" s="2"/>
      <c r="H25" s="2"/>
      <c r="I25" s="2"/>
      <c r="J25" s="11"/>
    </row>
    <row r="26" spans="1:10" ht="9.9499999999999993" customHeight="1" thickBot="1">
      <c r="A26" s="24" t="s">
        <v>43</v>
      </c>
      <c r="B26" s="15" t="s">
        <v>44</v>
      </c>
      <c r="C26" s="94"/>
      <c r="D26" s="299">
        <v>6000</v>
      </c>
      <c r="E26" s="108"/>
      <c r="F26" s="248">
        <f>C26*MIN(D26,E26)</f>
        <v>0</v>
      </c>
      <c r="G26" s="102"/>
      <c r="H26" s="144"/>
      <c r="I26" s="16"/>
    </row>
    <row r="27" spans="1:10" ht="9.9499999999999993" customHeight="1" thickBot="1">
      <c r="A27" s="24" t="s">
        <v>45</v>
      </c>
      <c r="B27" s="18" t="s">
        <v>46</v>
      </c>
      <c r="C27" s="96"/>
      <c r="D27" s="300">
        <v>5000</v>
      </c>
      <c r="E27" s="111"/>
      <c r="F27" s="249">
        <f t="shared" ref="F27:F37" si="2">C27*MIN(D27,E27)</f>
        <v>0</v>
      </c>
      <c r="G27" s="104"/>
      <c r="H27" s="146"/>
      <c r="I27" s="20"/>
    </row>
    <row r="28" spans="1:10" ht="9.9499999999999993" customHeight="1" thickBot="1">
      <c r="A28" s="24" t="s">
        <v>47</v>
      </c>
      <c r="B28" s="291" t="s">
        <v>48</v>
      </c>
      <c r="C28" s="95"/>
      <c r="D28" s="301">
        <v>80000</v>
      </c>
      <c r="E28" s="110"/>
      <c r="F28" s="249">
        <f t="shared" si="2"/>
        <v>0</v>
      </c>
      <c r="G28" s="103"/>
      <c r="H28" s="145"/>
      <c r="I28" s="17"/>
    </row>
    <row r="29" spans="1:10" ht="9.9499999999999993" customHeight="1" thickBot="1">
      <c r="A29" s="24" t="s">
        <v>49</v>
      </c>
      <c r="B29" s="291" t="s">
        <v>50</v>
      </c>
      <c r="C29" s="95"/>
      <c r="D29" s="301">
        <v>13000</v>
      </c>
      <c r="E29" s="110"/>
      <c r="F29" s="249">
        <f t="shared" si="2"/>
        <v>0</v>
      </c>
      <c r="G29" s="103"/>
      <c r="H29" s="145"/>
      <c r="I29" s="17"/>
    </row>
    <row r="30" spans="1:10" s="25" customFormat="1" ht="9.9499999999999993" customHeight="1" thickBot="1">
      <c r="A30" s="24" t="s">
        <v>51</v>
      </c>
      <c r="B30" s="18" t="s">
        <v>52</v>
      </c>
      <c r="C30" s="96"/>
      <c r="D30" s="300">
        <v>20000</v>
      </c>
      <c r="E30" s="111"/>
      <c r="F30" s="249">
        <f t="shared" si="2"/>
        <v>0</v>
      </c>
      <c r="G30" s="104"/>
      <c r="H30" s="146"/>
      <c r="I30" s="20"/>
    </row>
    <row r="31" spans="1:10" s="25" customFormat="1" ht="9.9499999999999993" customHeight="1" thickBot="1">
      <c r="A31" s="24" t="s">
        <v>53</v>
      </c>
      <c r="B31" s="18" t="s">
        <v>54</v>
      </c>
      <c r="C31" s="96"/>
      <c r="D31" s="300">
        <v>21000</v>
      </c>
      <c r="E31" s="111"/>
      <c r="F31" s="249">
        <f t="shared" si="2"/>
        <v>0</v>
      </c>
      <c r="G31" s="104"/>
      <c r="H31" s="146"/>
      <c r="I31" s="20"/>
    </row>
    <row r="32" spans="1:10" s="25" customFormat="1" ht="9.9499999999999993" customHeight="1" thickBot="1">
      <c r="A32" s="24" t="s">
        <v>55</v>
      </c>
      <c r="B32" s="18" t="s">
        <v>56</v>
      </c>
      <c r="C32" s="96"/>
      <c r="D32" s="300">
        <v>21000</v>
      </c>
      <c r="E32" s="111"/>
      <c r="F32" s="249">
        <f t="shared" si="2"/>
        <v>0</v>
      </c>
      <c r="G32" s="104"/>
      <c r="H32" s="146"/>
      <c r="I32" s="20"/>
    </row>
    <row r="33" spans="1:9" s="25" customFormat="1" ht="9.9499999999999993" customHeight="1" thickBot="1">
      <c r="A33" s="24" t="s">
        <v>57</v>
      </c>
      <c r="B33" s="302" t="s">
        <v>58</v>
      </c>
      <c r="C33" s="303"/>
      <c r="D33" s="201"/>
      <c r="E33" s="304"/>
      <c r="F33" s="188"/>
      <c r="G33" s="305"/>
      <c r="H33" s="306"/>
      <c r="I33" s="20"/>
    </row>
    <row r="34" spans="1:9" s="25" customFormat="1" ht="9.9499999999999993" customHeight="1" thickBot="1">
      <c r="A34" s="24" t="s">
        <v>59</v>
      </c>
      <c r="B34" s="307" t="s">
        <v>60</v>
      </c>
      <c r="C34" s="96"/>
      <c r="D34" s="295">
        <v>390000</v>
      </c>
      <c r="E34" s="111"/>
      <c r="F34" s="249">
        <f t="shared" si="2"/>
        <v>0</v>
      </c>
      <c r="G34" s="96"/>
      <c r="H34" s="148"/>
      <c r="I34" s="19"/>
    </row>
    <row r="35" spans="1:9" ht="9.9499999999999993" customHeight="1" thickBot="1">
      <c r="A35" s="24" t="s">
        <v>61</v>
      </c>
      <c r="B35" s="307" t="s">
        <v>62</v>
      </c>
      <c r="C35" s="96"/>
      <c r="D35" s="295">
        <v>625000</v>
      </c>
      <c r="E35" s="111"/>
      <c r="F35" s="249">
        <f t="shared" si="2"/>
        <v>0</v>
      </c>
      <c r="G35" s="96"/>
      <c r="H35" s="148"/>
      <c r="I35" s="19"/>
    </row>
    <row r="36" spans="1:9" ht="9.9499999999999993" customHeight="1" thickBot="1">
      <c r="A36" s="24" t="s">
        <v>63</v>
      </c>
      <c r="B36" s="307" t="s">
        <v>64</v>
      </c>
      <c r="C36" s="96"/>
      <c r="D36" s="295">
        <v>830000</v>
      </c>
      <c r="E36" s="111"/>
      <c r="F36" s="249">
        <f t="shared" si="2"/>
        <v>0</v>
      </c>
      <c r="G36" s="96"/>
      <c r="H36" s="148"/>
      <c r="I36" s="19"/>
    </row>
    <row r="37" spans="1:9" ht="9.9499999999999993" customHeight="1" thickBot="1">
      <c r="A37" s="24" t="s">
        <v>65</v>
      </c>
      <c r="B37" s="308" t="s">
        <v>66</v>
      </c>
      <c r="C37" s="97"/>
      <c r="D37" s="297">
        <v>1300000</v>
      </c>
      <c r="E37" s="112"/>
      <c r="F37" s="309">
        <f t="shared" si="2"/>
        <v>0</v>
      </c>
      <c r="G37" s="97"/>
      <c r="H37" s="149"/>
      <c r="I37" s="22"/>
    </row>
    <row r="38" spans="1:9" ht="9.9499999999999993" customHeight="1">
      <c r="A38" s="26"/>
      <c r="B38" s="6"/>
      <c r="C38" s="6"/>
      <c r="D38" s="209"/>
      <c r="E38" s="9" t="s">
        <v>41</v>
      </c>
      <c r="F38" s="154">
        <f>SUM(F26:F37)</f>
        <v>0</v>
      </c>
      <c r="G38" s="6"/>
      <c r="H38" s="6"/>
      <c r="I38" s="6"/>
    </row>
    <row r="39" spans="1:9" ht="9.9499999999999993" customHeight="1">
      <c r="A39" s="26"/>
      <c r="B39" s="6"/>
      <c r="C39" s="6"/>
      <c r="D39" s="209"/>
      <c r="E39" s="9"/>
      <c r="F39" s="154"/>
      <c r="G39" s="6"/>
      <c r="H39" s="6"/>
      <c r="I39" s="6"/>
    </row>
    <row r="40" spans="1:9" ht="9.9499999999999993" customHeight="1">
      <c r="A40" s="8"/>
      <c r="B40" s="5"/>
      <c r="C40" s="6"/>
      <c r="D40" s="6"/>
      <c r="E40" s="7"/>
      <c r="F40" s="155"/>
      <c r="G40" s="5"/>
      <c r="H40" s="5"/>
      <c r="I40" s="5"/>
    </row>
    <row r="41" spans="1:9" ht="9.9499999999999993" customHeight="1">
      <c r="A41" s="8"/>
      <c r="B41" s="1" t="s">
        <v>67</v>
      </c>
      <c r="C41" s="2"/>
      <c r="D41" s="2"/>
      <c r="E41" s="3"/>
      <c r="F41" s="156"/>
      <c r="G41" s="2"/>
      <c r="H41" s="2"/>
      <c r="I41" s="2"/>
    </row>
    <row r="42" spans="1:9" ht="14.25" customHeight="1" thickBot="1">
      <c r="A42" s="24" t="s">
        <v>68</v>
      </c>
      <c r="B42" s="159" t="s">
        <v>69</v>
      </c>
      <c r="C42" s="202"/>
      <c r="D42" s="203" t="s">
        <v>70</v>
      </c>
      <c r="E42" s="204"/>
      <c r="F42" s="205"/>
      <c r="G42" s="206"/>
      <c r="H42" s="206"/>
      <c r="I42" s="16"/>
    </row>
    <row r="43" spans="1:9" ht="20.100000000000001" customHeight="1" thickBot="1">
      <c r="A43" s="27" t="s">
        <v>71</v>
      </c>
      <c r="B43" s="18" t="s">
        <v>72</v>
      </c>
      <c r="C43" s="96"/>
      <c r="D43" s="310">
        <v>130000</v>
      </c>
      <c r="E43" s="111"/>
      <c r="F43" s="311">
        <f>C43*MIN(D43,E43)</f>
        <v>0</v>
      </c>
      <c r="G43" s="104"/>
      <c r="H43" s="104"/>
      <c r="I43" s="20"/>
    </row>
    <row r="44" spans="1:9" ht="9.9499999999999993" customHeight="1" thickBot="1">
      <c r="A44" s="24" t="s">
        <v>73</v>
      </c>
      <c r="B44" s="29" t="s">
        <v>74</v>
      </c>
      <c r="C44" s="100"/>
      <c r="D44" s="312">
        <v>80000</v>
      </c>
      <c r="E44" s="113"/>
      <c r="F44" s="311">
        <f t="shared" ref="F44:F45" si="3">C44*MIN(D44,E44)</f>
        <v>0</v>
      </c>
      <c r="G44" s="106"/>
      <c r="H44" s="106"/>
      <c r="I44" s="31"/>
    </row>
    <row r="45" spans="1:9" ht="9.9499999999999993" customHeight="1" thickBot="1">
      <c r="A45" s="24" t="s">
        <v>75</v>
      </c>
      <c r="B45" s="29" t="s">
        <v>76</v>
      </c>
      <c r="C45" s="100"/>
      <c r="D45" s="312">
        <v>40000</v>
      </c>
      <c r="E45" s="113"/>
      <c r="F45" s="311">
        <f t="shared" si="3"/>
        <v>0</v>
      </c>
      <c r="G45" s="106"/>
      <c r="H45" s="106"/>
      <c r="I45" s="31"/>
    </row>
    <row r="46" spans="1:9" s="25" customFormat="1" ht="20.100000000000001" customHeight="1" thickBot="1">
      <c r="A46" s="45" t="s">
        <v>77</v>
      </c>
      <c r="B46" s="207" t="s">
        <v>78</v>
      </c>
      <c r="C46" s="189"/>
      <c r="D46" s="208" t="s">
        <v>79</v>
      </c>
      <c r="E46" s="191"/>
      <c r="F46" s="192"/>
      <c r="G46" s="193"/>
      <c r="H46" s="193"/>
      <c r="I46" s="44"/>
    </row>
    <row r="47" spans="1:9" s="25" customFormat="1" ht="9.9499999999999993" customHeight="1">
      <c r="A47" s="26"/>
      <c r="B47" s="5"/>
      <c r="C47" s="6"/>
      <c r="D47" s="6"/>
      <c r="E47" s="9" t="s">
        <v>41</v>
      </c>
      <c r="F47" s="154">
        <f>SUM(F43:F45)</f>
        <v>0</v>
      </c>
      <c r="G47" s="5"/>
      <c r="H47" s="5"/>
      <c r="I47" s="5"/>
    </row>
    <row r="48" spans="1:9" s="25" customFormat="1" ht="9.9499999999999993" customHeight="1">
      <c r="A48" s="26"/>
      <c r="B48" s="5"/>
      <c r="C48" s="6"/>
      <c r="D48" s="6"/>
      <c r="E48" s="7"/>
      <c r="F48" s="6"/>
      <c r="G48" s="5"/>
      <c r="H48" s="5"/>
      <c r="I48" s="5"/>
    </row>
    <row r="49" spans="1:9" s="25" customFormat="1" ht="9.9499999999999993" customHeight="1" thickBot="1">
      <c r="A49" s="26"/>
      <c r="B49" s="5"/>
      <c r="C49" s="6"/>
      <c r="D49" s="6"/>
      <c r="E49" s="7"/>
      <c r="F49" s="6"/>
      <c r="G49" s="5"/>
      <c r="H49" s="5"/>
      <c r="I49" s="5"/>
    </row>
    <row r="50" spans="1:9" ht="9.9499999999999993" customHeight="1" thickBot="1">
      <c r="A50" s="8"/>
      <c r="B50" s="313" t="s">
        <v>80</v>
      </c>
      <c r="C50" s="314" t="s">
        <v>81</v>
      </c>
      <c r="D50" s="314"/>
      <c r="E50" s="315"/>
      <c r="F50" s="314"/>
      <c r="G50" s="314"/>
      <c r="H50" s="314"/>
      <c r="I50" s="316"/>
    </row>
    <row r="51" spans="1:9" s="25" customFormat="1" ht="9.9499999999999993" customHeight="1" thickBot="1">
      <c r="A51" s="24" t="s">
        <v>82</v>
      </c>
      <c r="B51" s="350" t="s">
        <v>83</v>
      </c>
      <c r="C51" s="101"/>
      <c r="D51" s="317">
        <v>115.3</v>
      </c>
      <c r="E51" s="114"/>
      <c r="F51" s="269">
        <f>C51*MIN(D51,E51)</f>
        <v>0</v>
      </c>
      <c r="G51" s="101"/>
      <c r="H51" s="152"/>
      <c r="I51" s="46"/>
    </row>
    <row r="52" spans="1:9" s="25" customFormat="1" ht="9.9499999999999993" customHeight="1" thickBot="1">
      <c r="A52" s="24" t="s">
        <v>84</v>
      </c>
      <c r="B52" s="18" t="s">
        <v>85</v>
      </c>
      <c r="C52" s="96"/>
      <c r="D52" s="318">
        <v>105.6</v>
      </c>
      <c r="E52" s="111"/>
      <c r="F52" s="269">
        <f t="shared" ref="F52:F55" si="4">C52*MIN(D52,E52)</f>
        <v>0</v>
      </c>
      <c r="G52" s="96"/>
      <c r="H52" s="148"/>
      <c r="I52" s="19"/>
    </row>
    <row r="53" spans="1:9" s="25" customFormat="1" ht="9.9499999999999993" customHeight="1" thickBot="1">
      <c r="A53" s="24" t="s">
        <v>86</v>
      </c>
      <c r="B53" s="18" t="s">
        <v>87</v>
      </c>
      <c r="C53" s="96"/>
      <c r="D53" s="318">
        <v>99.9</v>
      </c>
      <c r="E53" s="111"/>
      <c r="F53" s="269">
        <f t="shared" si="4"/>
        <v>0</v>
      </c>
      <c r="G53" s="96"/>
      <c r="H53" s="148"/>
      <c r="I53" s="19"/>
    </row>
    <row r="54" spans="1:9" s="25" customFormat="1" ht="9.9499999999999993" customHeight="1" thickBot="1">
      <c r="A54" s="24" t="s">
        <v>88</v>
      </c>
      <c r="B54" s="18" t="s">
        <v>89</v>
      </c>
      <c r="C54" s="96"/>
      <c r="D54" s="318">
        <v>96.08</v>
      </c>
      <c r="E54" s="111"/>
      <c r="F54" s="269">
        <f t="shared" si="4"/>
        <v>0</v>
      </c>
      <c r="G54" s="96"/>
      <c r="H54" s="148"/>
      <c r="I54" s="19"/>
    </row>
    <row r="55" spans="1:9" s="25" customFormat="1" ht="9.9499999999999993" customHeight="1" thickBot="1">
      <c r="A55" s="24" t="s">
        <v>90</v>
      </c>
      <c r="B55" s="21" t="s">
        <v>91</v>
      </c>
      <c r="C55" s="97"/>
      <c r="D55" s="319">
        <v>91.18</v>
      </c>
      <c r="E55" s="112"/>
      <c r="F55" s="250">
        <f t="shared" si="4"/>
        <v>0</v>
      </c>
      <c r="G55" s="97"/>
      <c r="H55" s="149"/>
      <c r="I55" s="22"/>
    </row>
    <row r="56" spans="1:9" s="25" customFormat="1" ht="9.9499999999999993" customHeight="1">
      <c r="A56" s="26"/>
      <c r="B56" s="6"/>
      <c r="C56" s="6"/>
      <c r="D56" s="210"/>
      <c r="E56" s="9" t="s">
        <v>41</v>
      </c>
      <c r="F56" s="211">
        <f>SUM(F51:F55)</f>
        <v>0</v>
      </c>
      <c r="G56" s="6"/>
      <c r="H56" s="6"/>
      <c r="I56" s="6"/>
    </row>
    <row r="57" spans="1:9" s="25" customFormat="1" ht="9.9499999999999993" customHeight="1">
      <c r="A57" s="26"/>
      <c r="B57" s="6"/>
      <c r="C57" s="6"/>
      <c r="D57" s="210"/>
      <c r="E57" s="7"/>
      <c r="F57" s="210"/>
      <c r="G57" s="6"/>
      <c r="H57" s="6"/>
      <c r="I57" s="6"/>
    </row>
    <row r="58" spans="1:9" ht="9.9499999999999993" customHeight="1" thickBot="1">
      <c r="A58" s="8"/>
      <c r="B58" s="5"/>
      <c r="C58" s="6"/>
      <c r="D58" s="6"/>
      <c r="E58" s="7"/>
      <c r="F58" s="6"/>
      <c r="G58" s="5"/>
      <c r="H58" s="5"/>
      <c r="I58" s="5"/>
    </row>
    <row r="59" spans="1:9" ht="9.9499999999999993" customHeight="1" thickBot="1">
      <c r="A59" s="8"/>
      <c r="B59" s="1" t="s">
        <v>92</v>
      </c>
      <c r="C59" s="2"/>
      <c r="D59" s="2"/>
      <c r="E59" s="3"/>
      <c r="F59" s="2"/>
      <c r="G59" s="2"/>
      <c r="H59" s="2"/>
      <c r="I59" s="160"/>
    </row>
    <row r="60" spans="1:9" s="25" customFormat="1" ht="9.9499999999999993" customHeight="1" thickBot="1">
      <c r="A60" s="24" t="s">
        <v>93</v>
      </c>
      <c r="B60" s="15" t="s">
        <v>94</v>
      </c>
      <c r="C60" s="94"/>
      <c r="D60" s="320">
        <v>360000</v>
      </c>
      <c r="E60" s="108"/>
      <c r="F60" s="321">
        <f>C60*MIN(D60,E60)</f>
        <v>0</v>
      </c>
      <c r="G60" s="102"/>
      <c r="H60" s="144"/>
      <c r="I60" s="16"/>
    </row>
    <row r="61" spans="1:9" ht="9.9499999999999993" customHeight="1" thickBot="1">
      <c r="A61" s="24" t="s">
        <v>95</v>
      </c>
      <c r="B61" s="18" t="s">
        <v>96</v>
      </c>
      <c r="C61" s="96"/>
      <c r="D61" s="322">
        <v>135000</v>
      </c>
      <c r="E61" s="111"/>
      <c r="F61" s="323">
        <f t="shared" ref="F61:F62" si="5">C61*MIN(D61,E61)</f>
        <v>0</v>
      </c>
      <c r="G61" s="104"/>
      <c r="H61" s="146"/>
      <c r="I61" s="20"/>
    </row>
    <row r="62" spans="1:9" ht="9.9499999999999993" customHeight="1" thickBot="1">
      <c r="A62" s="24" t="s">
        <v>97</v>
      </c>
      <c r="B62" s="21" t="s">
        <v>98</v>
      </c>
      <c r="C62" s="97"/>
      <c r="D62" s="324">
        <v>100000</v>
      </c>
      <c r="E62" s="112"/>
      <c r="F62" s="325">
        <f t="shared" si="5"/>
        <v>0</v>
      </c>
      <c r="G62" s="105"/>
      <c r="H62" s="147"/>
      <c r="I62" s="23"/>
    </row>
    <row r="63" spans="1:9" ht="9.9499999999999993" customHeight="1">
      <c r="A63" s="26"/>
      <c r="B63" s="5"/>
      <c r="C63" s="6"/>
      <c r="D63" s="213"/>
      <c r="E63" s="9" t="s">
        <v>41</v>
      </c>
      <c r="F63" s="326">
        <f>SUM(F60:F61)</f>
        <v>0</v>
      </c>
      <c r="G63" s="5"/>
      <c r="H63" s="5"/>
      <c r="I63" s="5"/>
    </row>
    <row r="64" spans="1:9" ht="9.9499999999999993" customHeight="1">
      <c r="A64" s="26"/>
      <c r="B64" s="5"/>
      <c r="C64" s="6"/>
      <c r="D64" s="213"/>
      <c r="E64" s="7"/>
      <c r="F64" s="213"/>
      <c r="G64" s="5"/>
      <c r="H64" s="5"/>
      <c r="I64" s="5"/>
    </row>
    <row r="65" spans="1:12" ht="9.9499999999999993" customHeight="1">
      <c r="A65" s="35"/>
      <c r="B65" s="35"/>
      <c r="C65" s="35"/>
      <c r="D65" s="35"/>
      <c r="E65" s="36"/>
      <c r="F65" s="35"/>
      <c r="G65" s="35"/>
      <c r="H65" s="35"/>
      <c r="I65" s="35"/>
      <c r="J65" s="37"/>
      <c r="K65" s="37"/>
    </row>
    <row r="66" spans="1:12" ht="9.9499999999999993" customHeight="1">
      <c r="A66" s="8"/>
      <c r="B66" s="1" t="s">
        <v>99</v>
      </c>
      <c r="C66" s="2"/>
      <c r="D66" s="2"/>
      <c r="E66" s="3"/>
      <c r="F66" s="2"/>
      <c r="G66" s="2"/>
      <c r="H66" s="2"/>
      <c r="I66" s="2"/>
    </row>
    <row r="67" spans="1:12" ht="9.9499999999999993" customHeight="1">
      <c r="A67" s="24" t="s">
        <v>100</v>
      </c>
      <c r="B67" s="50" t="s">
        <v>101</v>
      </c>
      <c r="C67" s="131"/>
      <c r="D67" s="277">
        <v>100000</v>
      </c>
      <c r="E67" s="115"/>
      <c r="F67" s="278">
        <f>C67*MIN(D67,E67)</f>
        <v>0</v>
      </c>
      <c r="G67" s="107"/>
      <c r="H67" s="107"/>
      <c r="I67" s="49"/>
    </row>
    <row r="68" spans="1:12" ht="9.9499999999999993" customHeight="1">
      <c r="A68" s="26"/>
      <c r="B68" s="5"/>
      <c r="C68" s="6"/>
      <c r="D68" s="213"/>
      <c r="E68" s="9" t="s">
        <v>41</v>
      </c>
      <c r="F68" s="211">
        <f>SUM(F67)</f>
        <v>0</v>
      </c>
      <c r="G68" s="5"/>
      <c r="H68" s="5"/>
      <c r="I68" s="5"/>
    </row>
    <row r="69" spans="1:12" ht="9.9499999999999993" customHeight="1">
      <c r="A69" s="26"/>
      <c r="B69" s="5"/>
      <c r="C69" s="6"/>
      <c r="D69" s="213"/>
      <c r="E69" s="7"/>
      <c r="F69" s="212"/>
      <c r="G69" s="5"/>
      <c r="H69" s="5"/>
      <c r="I69" s="5"/>
    </row>
    <row r="70" spans="1:12" ht="9.9499999999999993" customHeight="1">
      <c r="A70" s="26"/>
      <c r="B70" s="5"/>
      <c r="C70" s="6"/>
      <c r="D70" s="213"/>
      <c r="E70" s="7"/>
      <c r="F70" s="212"/>
      <c r="G70" s="5"/>
      <c r="H70" s="5"/>
      <c r="I70" s="5"/>
    </row>
    <row r="71" spans="1:12" s="328" customFormat="1">
      <c r="A71" s="39"/>
      <c r="B71" s="51" t="s">
        <v>102</v>
      </c>
      <c r="C71" s="52"/>
      <c r="D71" s="52"/>
      <c r="E71" s="53"/>
      <c r="F71" s="327">
        <f>F22+F38+F47+F56+F63+F68</f>
        <v>0</v>
      </c>
      <c r="G71" s="52"/>
      <c r="H71" s="52"/>
      <c r="I71" s="52"/>
      <c r="J71" s="38"/>
      <c r="K71" s="38"/>
      <c r="L71" s="38"/>
    </row>
    <row r="72" spans="1:12">
      <c r="E72" s="9"/>
    </row>
  </sheetData>
  <sheetProtection sheet="1" objects="1" scenarios="1"/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EF17-37DE-4FC2-80C6-BC1C1276A366}">
  <dimension ref="A1:L68"/>
  <sheetViews>
    <sheetView topLeftCell="B4" zoomScale="170" zoomScaleNormal="170" workbookViewId="0">
      <selection activeCell="C52" sqref="C52"/>
    </sheetView>
  </sheetViews>
  <sheetFormatPr defaultRowHeight="1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>
      <c r="A1" s="377" t="s">
        <v>103</v>
      </c>
      <c r="B1" s="377"/>
      <c r="C1" s="377"/>
      <c r="D1" s="377"/>
      <c r="E1" s="377"/>
      <c r="F1" s="377"/>
      <c r="G1" s="377"/>
      <c r="H1" s="377"/>
      <c r="I1" s="377"/>
      <c r="J1" s="10"/>
      <c r="K1" s="10"/>
      <c r="L1" s="10"/>
    </row>
    <row r="2" spans="1:12" ht="15" customHeight="1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 ht="15" customHeight="1">
      <c r="A3" s="43"/>
      <c r="B3" s="137" t="s">
        <v>2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 ht="15" customHeight="1">
      <c r="A4" s="43"/>
      <c r="B4" s="137" t="s">
        <v>3</v>
      </c>
      <c r="C4" s="43"/>
      <c r="D4" s="142"/>
      <c r="E4" s="215" t="s">
        <v>4</v>
      </c>
      <c r="F4" s="43"/>
      <c r="G4" s="43"/>
      <c r="H4" s="43"/>
      <c r="I4" s="43"/>
      <c r="J4" s="10"/>
      <c r="K4" s="10"/>
      <c r="L4" s="10"/>
    </row>
    <row r="5" spans="1:12" ht="15" customHeight="1">
      <c r="A5" s="43"/>
      <c r="B5" s="137" t="s">
        <v>5</v>
      </c>
      <c r="C5" s="43"/>
      <c r="D5" s="142"/>
      <c r="E5" s="215" t="s">
        <v>6</v>
      </c>
      <c r="F5" s="43"/>
      <c r="G5" s="43"/>
      <c r="H5" s="43"/>
      <c r="I5" s="43"/>
      <c r="J5" s="10"/>
      <c r="K5" s="10"/>
      <c r="L5" s="10"/>
    </row>
    <row r="6" spans="1:12" ht="15" customHeight="1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39" customHeight="1" thickBot="1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61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9.75" customHeight="1" thickBot="1">
      <c r="A9" s="8"/>
      <c r="B9" s="1" t="s">
        <v>16</v>
      </c>
      <c r="C9" s="2"/>
      <c r="D9" s="2"/>
      <c r="E9" s="3"/>
      <c r="F9" s="2"/>
      <c r="G9" s="2"/>
      <c r="H9" s="2"/>
      <c r="I9" s="60"/>
      <c r="J9" s="10"/>
      <c r="K9" s="10"/>
      <c r="L9" s="10"/>
    </row>
    <row r="10" spans="1:12" ht="9.75" customHeight="1" thickBot="1">
      <c r="A10" s="14" t="s">
        <v>17</v>
      </c>
      <c r="B10" s="331" t="s">
        <v>104</v>
      </c>
      <c r="C10" s="94"/>
      <c r="D10" s="332">
        <v>325000</v>
      </c>
      <c r="E10" s="108"/>
      <c r="F10" s="248">
        <f>MIN(D10,E10)*C10</f>
        <v>0</v>
      </c>
      <c r="G10" s="102"/>
      <c r="H10" s="144"/>
      <c r="I10" s="16"/>
      <c r="J10" s="10"/>
      <c r="K10" s="10"/>
      <c r="L10" s="10"/>
    </row>
    <row r="11" spans="1:12" ht="9.75" customHeight="1" thickBot="1">
      <c r="A11" s="14" t="s">
        <v>19</v>
      </c>
      <c r="B11" s="333" t="s">
        <v>105</v>
      </c>
      <c r="C11" s="95"/>
      <c r="D11" s="334">
        <v>350000</v>
      </c>
      <c r="E11" s="109"/>
      <c r="F11" s="249">
        <f t="shared" ref="F11:F18" si="0">MIN(D11,E11)*C11</f>
        <v>0</v>
      </c>
      <c r="G11" s="103"/>
      <c r="H11" s="145"/>
      <c r="I11" s="17"/>
      <c r="J11" s="10"/>
      <c r="K11" s="10"/>
      <c r="L11" s="10"/>
    </row>
    <row r="12" spans="1:12" ht="9.75" customHeight="1" thickBot="1">
      <c r="A12" s="14" t="s">
        <v>21</v>
      </c>
      <c r="B12" s="333" t="s">
        <v>106</v>
      </c>
      <c r="C12" s="95"/>
      <c r="D12" s="58">
        <v>325000</v>
      </c>
      <c r="E12" s="110"/>
      <c r="F12" s="249">
        <f t="shared" si="0"/>
        <v>0</v>
      </c>
      <c r="G12" s="103"/>
      <c r="H12" s="145"/>
      <c r="I12" s="17"/>
      <c r="J12" s="10"/>
      <c r="K12" s="10"/>
      <c r="L12" s="10"/>
    </row>
    <row r="13" spans="1:12" ht="9.75" customHeight="1" thickBot="1">
      <c r="A13" s="14" t="s">
        <v>23</v>
      </c>
      <c r="B13" s="333" t="s">
        <v>107</v>
      </c>
      <c r="C13" s="96"/>
      <c r="D13" s="58">
        <v>350000</v>
      </c>
      <c r="E13" s="111"/>
      <c r="F13" s="249">
        <f t="shared" si="0"/>
        <v>0</v>
      </c>
      <c r="G13" s="104"/>
      <c r="H13" s="146"/>
      <c r="I13" s="20"/>
      <c r="J13" s="10"/>
      <c r="K13" s="10"/>
      <c r="L13" s="10"/>
    </row>
    <row r="14" spans="1:12" ht="19.5" customHeight="1" thickBot="1">
      <c r="A14" s="14" t="s">
        <v>25</v>
      </c>
      <c r="B14" s="333" t="s">
        <v>108</v>
      </c>
      <c r="C14" s="96"/>
      <c r="D14" s="58">
        <v>375000</v>
      </c>
      <c r="E14" s="111" t="s">
        <v>109</v>
      </c>
      <c r="F14" s="249">
        <f t="shared" si="0"/>
        <v>0</v>
      </c>
      <c r="G14" s="104"/>
      <c r="H14" s="146"/>
      <c r="I14" s="20"/>
      <c r="J14" s="10"/>
      <c r="K14" s="10"/>
      <c r="L14" s="10"/>
    </row>
    <row r="15" spans="1:12" ht="9.75" customHeight="1" thickBot="1">
      <c r="A15" s="14" t="s">
        <v>27</v>
      </c>
      <c r="B15" s="333" t="s">
        <v>110</v>
      </c>
      <c r="C15" s="96"/>
      <c r="D15" s="58">
        <v>350000</v>
      </c>
      <c r="E15" s="111"/>
      <c r="F15" s="249">
        <f t="shared" si="0"/>
        <v>0</v>
      </c>
      <c r="G15" s="104"/>
      <c r="H15" s="146"/>
      <c r="I15" s="20"/>
      <c r="J15" s="10"/>
      <c r="K15" s="10"/>
      <c r="L15" s="10"/>
    </row>
    <row r="16" spans="1:12" ht="9.75" customHeight="1" thickBot="1">
      <c r="A16" s="14" t="s">
        <v>29</v>
      </c>
      <c r="B16" s="335" t="s">
        <v>111</v>
      </c>
      <c r="C16" s="303"/>
      <c r="D16" s="336" t="s">
        <v>112</v>
      </c>
      <c r="E16" s="304"/>
      <c r="F16" s="188"/>
      <c r="G16" s="305"/>
      <c r="H16" s="306"/>
      <c r="I16" s="20"/>
      <c r="J16" s="10"/>
      <c r="K16" s="10"/>
      <c r="L16" s="10"/>
    </row>
    <row r="17" spans="1:12" ht="9.75" customHeight="1" thickBot="1">
      <c r="A17" s="14" t="s">
        <v>31</v>
      </c>
      <c r="B17" s="333" t="s">
        <v>113</v>
      </c>
      <c r="C17" s="96"/>
      <c r="D17" s="59">
        <v>310000</v>
      </c>
      <c r="E17" s="111"/>
      <c r="F17" s="249">
        <f t="shared" si="0"/>
        <v>0</v>
      </c>
      <c r="G17" s="104"/>
      <c r="H17" s="146"/>
      <c r="I17" s="20"/>
      <c r="J17" s="10"/>
      <c r="K17" s="10"/>
      <c r="L17" s="10"/>
    </row>
    <row r="18" spans="1:12" ht="9.75" customHeight="1" thickBot="1">
      <c r="A18" s="14" t="s">
        <v>33</v>
      </c>
      <c r="B18" s="337" t="s">
        <v>114</v>
      </c>
      <c r="C18" s="97"/>
      <c r="D18" s="168">
        <v>70000</v>
      </c>
      <c r="E18" s="112"/>
      <c r="F18" s="250">
        <f t="shared" si="0"/>
        <v>0</v>
      </c>
      <c r="G18" s="105"/>
      <c r="H18" s="147"/>
      <c r="I18" s="20"/>
      <c r="J18" s="10"/>
      <c r="K18" s="10"/>
      <c r="L18" s="10"/>
    </row>
    <row r="19" spans="1:12">
      <c r="A19" s="4"/>
      <c r="B19" s="5"/>
      <c r="C19" s="6"/>
      <c r="D19" s="209"/>
      <c r="E19" s="9" t="s">
        <v>41</v>
      </c>
      <c r="F19" s="154">
        <f>SUM(F9:F18)</f>
        <v>0</v>
      </c>
      <c r="G19" s="5"/>
      <c r="H19" s="5"/>
      <c r="I19" s="5"/>
      <c r="J19" s="10"/>
      <c r="K19" s="10"/>
      <c r="L19" s="10"/>
    </row>
    <row r="20" spans="1:12">
      <c r="A20" s="8"/>
      <c r="B20" s="5"/>
      <c r="C20" s="6"/>
      <c r="D20" s="6"/>
      <c r="E20" s="6"/>
      <c r="F20" s="155"/>
      <c r="G20" s="5"/>
      <c r="H20" s="5"/>
      <c r="I20" s="5"/>
      <c r="J20" s="10"/>
      <c r="K20" s="10"/>
      <c r="L20" s="10"/>
    </row>
    <row r="21" spans="1:12" ht="15.75" thickBot="1">
      <c r="A21" s="8"/>
      <c r="B21" s="5"/>
      <c r="C21" s="6"/>
      <c r="D21" s="6"/>
      <c r="E21" s="6"/>
      <c r="F21" s="155"/>
      <c r="G21" s="5"/>
      <c r="H21" s="5"/>
      <c r="I21" s="5"/>
      <c r="J21" s="10"/>
      <c r="K21" s="10"/>
      <c r="L21" s="10"/>
    </row>
    <row r="22" spans="1:12" ht="9.75" customHeight="1" thickBot="1">
      <c r="A22" s="8"/>
      <c r="B22" s="70" t="s">
        <v>42</v>
      </c>
      <c r="C22" s="71"/>
      <c r="D22" s="71"/>
      <c r="E22" s="72"/>
      <c r="F22" s="164"/>
      <c r="G22" s="71"/>
      <c r="H22" s="71"/>
      <c r="I22" s="160"/>
      <c r="J22" s="11"/>
      <c r="K22" s="10"/>
      <c r="L22" s="10"/>
    </row>
    <row r="23" spans="1:12" s="339" customFormat="1" ht="9.75" customHeight="1" thickBot="1">
      <c r="A23" s="69" t="s">
        <v>43</v>
      </c>
      <c r="B23" s="338" t="s">
        <v>44</v>
      </c>
      <c r="C23" s="129"/>
      <c r="D23" s="73" t="s">
        <v>115</v>
      </c>
      <c r="E23" s="127"/>
      <c r="F23" s="253">
        <f>MIN(D23,E23)*C23</f>
        <v>0</v>
      </c>
      <c r="G23" s="124"/>
      <c r="H23" s="169"/>
      <c r="I23" s="16"/>
      <c r="J23" s="25"/>
      <c r="K23" s="25"/>
      <c r="L23" s="25"/>
    </row>
    <row r="24" spans="1:12" s="339" customFormat="1" ht="9.75" customHeight="1" thickBot="1">
      <c r="A24" s="66" t="s">
        <v>45</v>
      </c>
      <c r="B24" s="333" t="s">
        <v>46</v>
      </c>
      <c r="C24" s="96"/>
      <c r="D24" s="64" t="s">
        <v>116</v>
      </c>
      <c r="E24" s="111"/>
      <c r="F24" s="249">
        <f t="shared" ref="F24:F32" si="1">MIN(D24,E24)*C24</f>
        <v>0</v>
      </c>
      <c r="G24" s="104"/>
      <c r="H24" s="146"/>
      <c r="I24" s="20"/>
      <c r="J24" s="25"/>
      <c r="K24" s="25"/>
      <c r="L24" s="25"/>
    </row>
    <row r="25" spans="1:12" s="339" customFormat="1" ht="9.75" customHeight="1" thickBot="1">
      <c r="A25" s="66" t="s">
        <v>47</v>
      </c>
      <c r="B25" s="340" t="s">
        <v>117</v>
      </c>
      <c r="C25" s="95"/>
      <c r="D25" s="58">
        <v>80000</v>
      </c>
      <c r="E25" s="110"/>
      <c r="F25" s="249">
        <f t="shared" si="1"/>
        <v>0</v>
      </c>
      <c r="G25" s="103"/>
      <c r="H25" s="145"/>
      <c r="I25" s="17"/>
      <c r="J25" s="25"/>
      <c r="K25" s="25"/>
      <c r="L25" s="25"/>
    </row>
    <row r="26" spans="1:12" s="339" customFormat="1" ht="9.75" customHeight="1" thickBot="1">
      <c r="A26" s="66" t="s">
        <v>49</v>
      </c>
      <c r="B26" s="340" t="s">
        <v>50</v>
      </c>
      <c r="C26" s="95"/>
      <c r="D26" s="58">
        <v>13000</v>
      </c>
      <c r="E26" s="110"/>
      <c r="F26" s="249">
        <f t="shared" si="1"/>
        <v>0</v>
      </c>
      <c r="G26" s="103"/>
      <c r="H26" s="145"/>
      <c r="I26" s="17"/>
      <c r="J26" s="25"/>
      <c r="K26" s="25"/>
      <c r="L26" s="25"/>
    </row>
    <row r="27" spans="1:12" s="339" customFormat="1" ht="9.75" customHeight="1" thickBot="1">
      <c r="A27" s="66" t="s">
        <v>51</v>
      </c>
      <c r="B27" s="333" t="s">
        <v>52</v>
      </c>
      <c r="C27" s="96"/>
      <c r="D27" s="65" t="s">
        <v>118</v>
      </c>
      <c r="E27" s="111"/>
      <c r="F27" s="249">
        <f t="shared" si="1"/>
        <v>0</v>
      </c>
      <c r="G27" s="104"/>
      <c r="H27" s="146"/>
      <c r="I27" s="20"/>
      <c r="J27" s="25"/>
      <c r="K27" s="25"/>
      <c r="L27" s="25"/>
    </row>
    <row r="28" spans="1:12" s="339" customFormat="1" ht="9.75" customHeight="1" thickBot="1">
      <c r="A28" s="66" t="s">
        <v>51</v>
      </c>
      <c r="B28" s="335" t="s">
        <v>58</v>
      </c>
      <c r="C28" s="303"/>
      <c r="D28" s="341" t="s">
        <v>119</v>
      </c>
      <c r="E28" s="304"/>
      <c r="F28" s="188"/>
      <c r="G28" s="305"/>
      <c r="H28" s="306"/>
      <c r="I28" s="20"/>
      <c r="J28" s="25"/>
      <c r="K28" s="25"/>
      <c r="L28" s="25"/>
    </row>
    <row r="29" spans="1:12" s="339" customFormat="1" ht="9.75" customHeight="1" thickBot="1">
      <c r="A29" s="66" t="s">
        <v>120</v>
      </c>
      <c r="B29" s="333" t="s">
        <v>60</v>
      </c>
      <c r="C29" s="96"/>
      <c r="D29" s="59">
        <v>390000</v>
      </c>
      <c r="E29" s="111"/>
      <c r="F29" s="249">
        <f t="shared" si="1"/>
        <v>0</v>
      </c>
      <c r="G29" s="104"/>
      <c r="H29" s="146"/>
      <c r="I29" s="20"/>
      <c r="J29" s="25"/>
      <c r="K29" s="25"/>
      <c r="L29" s="25"/>
    </row>
    <row r="30" spans="1:12" s="339" customFormat="1" ht="9.75" customHeight="1" thickBot="1">
      <c r="A30" s="66" t="s">
        <v>121</v>
      </c>
      <c r="B30" s="333" t="s">
        <v>62</v>
      </c>
      <c r="C30" s="96"/>
      <c r="D30" s="59">
        <v>625000</v>
      </c>
      <c r="E30" s="111"/>
      <c r="F30" s="249">
        <f t="shared" si="1"/>
        <v>0</v>
      </c>
      <c r="G30" s="104"/>
      <c r="H30" s="146"/>
      <c r="I30" s="20"/>
      <c r="J30" s="25"/>
      <c r="K30" s="25"/>
      <c r="L30" s="25"/>
    </row>
    <row r="31" spans="1:12" s="339" customFormat="1" ht="9.75" customHeight="1" thickBot="1">
      <c r="A31" s="66" t="s">
        <v>122</v>
      </c>
      <c r="B31" s="333" t="s">
        <v>64</v>
      </c>
      <c r="C31" s="96"/>
      <c r="D31" s="59">
        <v>830000</v>
      </c>
      <c r="E31" s="111"/>
      <c r="F31" s="249">
        <f t="shared" si="1"/>
        <v>0</v>
      </c>
      <c r="G31" s="96"/>
      <c r="H31" s="148"/>
      <c r="I31" s="19"/>
      <c r="J31" s="25"/>
      <c r="K31" s="25"/>
      <c r="L31" s="25"/>
    </row>
    <row r="32" spans="1:12" s="339" customFormat="1" ht="9.75" customHeight="1" thickBot="1">
      <c r="A32" s="66" t="s">
        <v>123</v>
      </c>
      <c r="B32" s="337" t="s">
        <v>66</v>
      </c>
      <c r="C32" s="97"/>
      <c r="D32" s="168">
        <v>1300000</v>
      </c>
      <c r="E32" s="112"/>
      <c r="F32" s="250">
        <f t="shared" si="1"/>
        <v>0</v>
      </c>
      <c r="G32" s="97"/>
      <c r="H32" s="149"/>
      <c r="I32" s="19"/>
      <c r="J32" s="25"/>
      <c r="K32" s="25"/>
      <c r="L32" s="25"/>
    </row>
    <row r="33" spans="1:12">
      <c r="A33" s="26"/>
      <c r="B33" s="6"/>
      <c r="C33" s="6"/>
      <c r="D33" s="209"/>
      <c r="E33" s="9" t="s">
        <v>41</v>
      </c>
      <c r="F33" s="154">
        <f>SUM(F23:F32)</f>
        <v>0</v>
      </c>
      <c r="G33" s="6"/>
      <c r="H33" s="6"/>
      <c r="I33" s="6"/>
      <c r="J33" s="10"/>
      <c r="K33" s="10"/>
      <c r="L33" s="10"/>
    </row>
    <row r="34" spans="1:12">
      <c r="A34" s="26"/>
      <c r="B34" s="6"/>
      <c r="C34" s="6"/>
      <c r="D34" s="209"/>
      <c r="E34" s="9"/>
      <c r="F34" s="154"/>
      <c r="G34" s="6"/>
      <c r="H34" s="6"/>
      <c r="I34" s="6"/>
      <c r="J34" s="10"/>
      <c r="K34" s="10"/>
      <c r="L34" s="10"/>
    </row>
    <row r="35" spans="1:12">
      <c r="A35" s="8"/>
      <c r="B35" s="5"/>
      <c r="C35" s="6"/>
      <c r="D35" s="6"/>
      <c r="E35" s="7"/>
      <c r="F35" s="155"/>
      <c r="G35" s="5"/>
      <c r="H35" s="5"/>
      <c r="I35" s="5"/>
      <c r="J35" s="10"/>
      <c r="K35" s="10"/>
      <c r="L35" s="10"/>
    </row>
    <row r="36" spans="1:12" ht="9.75" customHeight="1">
      <c r="A36" s="8"/>
      <c r="B36" s="70" t="s">
        <v>67</v>
      </c>
      <c r="C36" s="71"/>
      <c r="D36" s="71"/>
      <c r="E36" s="72"/>
      <c r="F36" s="164"/>
      <c r="G36" s="71"/>
      <c r="H36" s="71"/>
      <c r="I36" s="2"/>
      <c r="J36" s="10"/>
      <c r="K36" s="10"/>
      <c r="L36" s="10"/>
    </row>
    <row r="37" spans="1:12" ht="19.5" customHeight="1" thickBot="1">
      <c r="A37" s="24" t="s">
        <v>68</v>
      </c>
      <c r="B37" s="342" t="s">
        <v>69</v>
      </c>
      <c r="C37" s="195"/>
      <c r="D37" s="196" t="s">
        <v>124</v>
      </c>
      <c r="E37" s="197"/>
      <c r="F37" s="198"/>
      <c r="G37" s="199"/>
      <c r="H37" s="200"/>
      <c r="I37" s="16"/>
      <c r="J37" s="10"/>
      <c r="K37" s="10"/>
      <c r="L37" s="10"/>
    </row>
    <row r="38" spans="1:12" ht="27" customHeight="1" thickBot="1">
      <c r="A38" s="24" t="s">
        <v>71</v>
      </c>
      <c r="B38" s="343" t="s">
        <v>72</v>
      </c>
      <c r="C38" s="96"/>
      <c r="D38" s="67">
        <v>130000</v>
      </c>
      <c r="E38" s="111"/>
      <c r="F38" s="311">
        <f>MIN(D38,E38)*C38</f>
        <v>0</v>
      </c>
      <c r="G38" s="104"/>
      <c r="H38" s="121"/>
      <c r="I38" s="20"/>
      <c r="J38" s="10"/>
      <c r="K38" s="10"/>
      <c r="L38" s="10"/>
    </row>
    <row r="39" spans="1:12" ht="9.75" customHeight="1" thickBot="1">
      <c r="A39" s="69" t="s">
        <v>71</v>
      </c>
      <c r="B39" s="344" t="s">
        <v>74</v>
      </c>
      <c r="C39" s="100"/>
      <c r="D39" s="68">
        <v>90000</v>
      </c>
      <c r="E39" s="113"/>
      <c r="F39" s="311">
        <f t="shared" ref="F39:F40" si="2">MIN(D39,E39)*C39</f>
        <v>0</v>
      </c>
      <c r="G39" s="106"/>
      <c r="H39" s="125"/>
      <c r="I39" s="20"/>
      <c r="J39" s="10"/>
      <c r="K39" s="10"/>
      <c r="L39" s="10"/>
    </row>
    <row r="40" spans="1:12" ht="9.75" customHeight="1" thickBot="1">
      <c r="A40" s="66" t="s">
        <v>73</v>
      </c>
      <c r="B40" s="345" t="s">
        <v>76</v>
      </c>
      <c r="C40" s="100"/>
      <c r="D40" s="68">
        <v>45000</v>
      </c>
      <c r="E40" s="113"/>
      <c r="F40" s="311">
        <f t="shared" si="2"/>
        <v>0</v>
      </c>
      <c r="G40" s="106"/>
      <c r="H40" s="125"/>
      <c r="I40" s="20"/>
      <c r="J40" s="10"/>
      <c r="K40" s="10"/>
      <c r="L40" s="10"/>
    </row>
    <row r="41" spans="1:12" ht="19.5" customHeight="1" thickBot="1">
      <c r="A41" s="66" t="s">
        <v>125</v>
      </c>
      <c r="B41" s="346" t="s">
        <v>78</v>
      </c>
      <c r="C41" s="189"/>
      <c r="D41" s="190" t="s">
        <v>126</v>
      </c>
      <c r="E41" s="191"/>
      <c r="F41" s="192"/>
      <c r="G41" s="193"/>
      <c r="H41" s="194"/>
      <c r="I41" s="44"/>
      <c r="J41" s="25"/>
      <c r="K41" s="25"/>
      <c r="L41" s="25"/>
    </row>
    <row r="42" spans="1:12">
      <c r="A42" s="26"/>
      <c r="B42" s="5"/>
      <c r="C42" s="6"/>
      <c r="D42" s="6"/>
      <c r="E42" s="9" t="s">
        <v>41</v>
      </c>
      <c r="F42" s="154">
        <f>SUM(F38:F40)</f>
        <v>0</v>
      </c>
      <c r="G42" s="5"/>
      <c r="H42" s="5"/>
      <c r="I42" s="5"/>
      <c r="J42" s="25"/>
      <c r="K42" s="25"/>
      <c r="L42" s="25"/>
    </row>
    <row r="43" spans="1:12">
      <c r="A43" s="26"/>
      <c r="B43" s="5"/>
      <c r="C43" s="6"/>
      <c r="D43" s="6"/>
      <c r="E43" s="7"/>
      <c r="F43" s="155"/>
      <c r="G43" s="5"/>
      <c r="H43" s="5"/>
      <c r="I43" s="5"/>
      <c r="J43" s="25"/>
      <c r="K43" s="25"/>
      <c r="L43" s="25"/>
    </row>
    <row r="44" spans="1:12" ht="15.75" thickBot="1">
      <c r="A44" s="26"/>
      <c r="B44" s="5"/>
      <c r="C44" s="6"/>
      <c r="D44" s="6"/>
      <c r="E44" s="7"/>
      <c r="F44" s="155"/>
      <c r="G44" s="5"/>
      <c r="H44" s="5"/>
      <c r="I44" s="5"/>
      <c r="J44" s="25"/>
      <c r="K44" s="25"/>
      <c r="L44" s="25"/>
    </row>
    <row r="45" spans="1:12" ht="9.75" customHeight="1" thickBot="1">
      <c r="A45" s="8"/>
      <c r="B45" s="313" t="s">
        <v>80</v>
      </c>
      <c r="C45" s="314" t="s">
        <v>81</v>
      </c>
      <c r="D45" s="314"/>
      <c r="E45" s="315"/>
      <c r="F45" s="347"/>
      <c r="G45" s="314"/>
      <c r="H45" s="314"/>
      <c r="I45" s="316"/>
      <c r="J45" s="10"/>
      <c r="K45" s="10"/>
      <c r="L45" s="10"/>
    </row>
    <row r="46" spans="1:12" ht="9.75" customHeight="1" thickBot="1">
      <c r="A46" s="24" t="s">
        <v>82</v>
      </c>
      <c r="B46" s="350" t="s">
        <v>83</v>
      </c>
      <c r="C46" s="101"/>
      <c r="D46" s="63" t="s">
        <v>127</v>
      </c>
      <c r="E46" s="114"/>
      <c r="F46" s="269">
        <f>MIN(D46,E46)*C46</f>
        <v>0</v>
      </c>
      <c r="G46" s="101"/>
      <c r="H46" s="152"/>
      <c r="I46" s="46"/>
      <c r="J46" s="25"/>
      <c r="K46" s="25"/>
      <c r="L46" s="25"/>
    </row>
    <row r="47" spans="1:12" ht="9.75" customHeight="1" thickBot="1">
      <c r="A47" s="24" t="s">
        <v>84</v>
      </c>
      <c r="B47" s="18" t="s">
        <v>85</v>
      </c>
      <c r="C47" s="96"/>
      <c r="D47" s="64" t="s">
        <v>128</v>
      </c>
      <c r="E47" s="111"/>
      <c r="F47" s="269">
        <f t="shared" ref="F47:F50" si="3">MIN(D47,E47)*C47</f>
        <v>0</v>
      </c>
      <c r="G47" s="96"/>
      <c r="H47" s="148"/>
      <c r="I47" s="19"/>
      <c r="J47" s="25"/>
      <c r="K47" s="25"/>
      <c r="L47" s="25"/>
    </row>
    <row r="48" spans="1:12" ht="9.75" customHeight="1" thickBot="1">
      <c r="A48" s="24" t="s">
        <v>86</v>
      </c>
      <c r="B48" s="18" t="s">
        <v>87</v>
      </c>
      <c r="C48" s="96"/>
      <c r="D48" s="65" t="s">
        <v>129</v>
      </c>
      <c r="E48" s="111"/>
      <c r="F48" s="269">
        <f t="shared" si="3"/>
        <v>0</v>
      </c>
      <c r="G48" s="96"/>
      <c r="H48" s="148"/>
      <c r="I48" s="19"/>
      <c r="J48" s="25"/>
      <c r="K48" s="25"/>
      <c r="L48" s="25"/>
    </row>
    <row r="49" spans="1:12" ht="9.75" customHeight="1" thickBot="1">
      <c r="A49" s="24" t="s">
        <v>88</v>
      </c>
      <c r="B49" s="18" t="s">
        <v>89</v>
      </c>
      <c r="C49" s="96"/>
      <c r="D49" s="65" t="s">
        <v>130</v>
      </c>
      <c r="E49" s="111"/>
      <c r="F49" s="269">
        <f t="shared" si="3"/>
        <v>0</v>
      </c>
      <c r="G49" s="96"/>
      <c r="H49" s="148"/>
      <c r="I49" s="19"/>
      <c r="J49" s="25"/>
      <c r="K49" s="25"/>
      <c r="L49" s="25"/>
    </row>
    <row r="50" spans="1:12" ht="9.75" customHeight="1" thickBot="1">
      <c r="A50" s="24" t="s">
        <v>90</v>
      </c>
      <c r="B50" s="21" t="s">
        <v>91</v>
      </c>
      <c r="C50" s="97"/>
      <c r="D50" s="74" t="s">
        <v>131</v>
      </c>
      <c r="E50" s="112"/>
      <c r="F50" s="250">
        <f t="shared" si="3"/>
        <v>0</v>
      </c>
      <c r="G50" s="97"/>
      <c r="H50" s="149"/>
      <c r="I50" s="22"/>
      <c r="J50" s="25"/>
      <c r="K50" s="25"/>
      <c r="L50" s="25"/>
    </row>
    <row r="51" spans="1:12">
      <c r="A51" s="26"/>
      <c r="B51" s="6"/>
      <c r="C51" s="6"/>
      <c r="D51" s="210"/>
      <c r="E51" s="9" t="s">
        <v>41</v>
      </c>
      <c r="F51" s="211">
        <f>SUM(F46:F50)</f>
        <v>0</v>
      </c>
      <c r="G51" s="6"/>
      <c r="H51" s="6"/>
      <c r="I51" s="6"/>
      <c r="J51" s="25"/>
      <c r="K51" s="25"/>
      <c r="L51" s="25"/>
    </row>
    <row r="52" spans="1:12">
      <c r="A52" s="26"/>
      <c r="B52" s="6"/>
      <c r="C52" s="6"/>
      <c r="D52" s="210"/>
      <c r="E52" s="7"/>
      <c r="F52" s="212"/>
      <c r="G52" s="6"/>
      <c r="H52" s="6"/>
      <c r="I52" s="6"/>
      <c r="J52" s="25"/>
      <c r="K52" s="25"/>
      <c r="L52" s="25"/>
    </row>
    <row r="53" spans="1:12">
      <c r="A53" s="8"/>
      <c r="B53" s="5"/>
      <c r="C53" s="6"/>
      <c r="D53" s="6"/>
      <c r="E53" s="7"/>
      <c r="F53" s="155"/>
      <c r="G53" s="5"/>
      <c r="H53" s="5"/>
      <c r="I53" s="5"/>
      <c r="J53" s="10"/>
      <c r="K53" s="10"/>
      <c r="L53" s="10"/>
    </row>
    <row r="54" spans="1:12" ht="9" customHeight="1" thickBot="1">
      <c r="A54" s="8"/>
      <c r="B54" s="1" t="s">
        <v>92</v>
      </c>
      <c r="C54" s="2"/>
      <c r="D54" s="2"/>
      <c r="E54" s="3"/>
      <c r="F54" s="156"/>
      <c r="G54" s="2"/>
      <c r="H54" s="2"/>
      <c r="I54" s="2"/>
      <c r="J54" s="10"/>
      <c r="K54" s="10"/>
      <c r="L54" s="10"/>
    </row>
    <row r="55" spans="1:12" ht="9" customHeight="1" thickBot="1">
      <c r="A55" s="24" t="s">
        <v>93</v>
      </c>
      <c r="B55" s="15" t="s">
        <v>94</v>
      </c>
      <c r="C55" s="94"/>
      <c r="D55" s="320">
        <v>435000</v>
      </c>
      <c r="E55" s="108"/>
      <c r="F55" s="248">
        <f>MIN(D55,E155)*C55</f>
        <v>0</v>
      </c>
      <c r="G55" s="102"/>
      <c r="H55" s="144"/>
      <c r="I55" s="16"/>
      <c r="J55" s="25"/>
      <c r="K55" s="25"/>
      <c r="L55" s="25"/>
    </row>
    <row r="56" spans="1:12" ht="9" customHeight="1" thickBot="1">
      <c r="A56" s="24" t="s">
        <v>95</v>
      </c>
      <c r="B56" s="18" t="s">
        <v>132</v>
      </c>
      <c r="C56" s="96"/>
      <c r="D56" s="322">
        <v>1130000</v>
      </c>
      <c r="E56" s="111"/>
      <c r="F56" s="249">
        <f t="shared" ref="F56:F58" si="4">MIN(D56,E156)*C56</f>
        <v>0</v>
      </c>
      <c r="G56" s="104"/>
      <c r="H56" s="146"/>
      <c r="I56" s="20"/>
      <c r="J56" s="10"/>
      <c r="K56" s="10"/>
      <c r="L56" s="10"/>
    </row>
    <row r="57" spans="1:12" ht="9" customHeight="1" thickBot="1">
      <c r="A57" s="24" t="s">
        <v>97</v>
      </c>
      <c r="B57" s="18" t="s">
        <v>96</v>
      </c>
      <c r="C57" s="130"/>
      <c r="D57" s="348">
        <v>135000</v>
      </c>
      <c r="E57" s="128"/>
      <c r="F57" s="249">
        <f t="shared" si="4"/>
        <v>0</v>
      </c>
      <c r="G57" s="126"/>
      <c r="H57" s="170"/>
      <c r="I57" s="75"/>
      <c r="J57" s="10"/>
      <c r="K57" s="10"/>
      <c r="L57" s="10"/>
    </row>
    <row r="58" spans="1:12" ht="9" customHeight="1" thickBot="1">
      <c r="A58" s="24" t="s">
        <v>133</v>
      </c>
      <c r="B58" s="21" t="s">
        <v>98</v>
      </c>
      <c r="C58" s="97"/>
      <c r="D58" s="324">
        <v>100000</v>
      </c>
      <c r="E58" s="112"/>
      <c r="F58" s="250">
        <f t="shared" si="4"/>
        <v>0</v>
      </c>
      <c r="G58" s="105"/>
      <c r="H58" s="147"/>
      <c r="I58" s="23"/>
      <c r="J58" s="10"/>
      <c r="K58" s="10"/>
      <c r="L58" s="10"/>
    </row>
    <row r="59" spans="1:12">
      <c r="A59" s="26"/>
      <c r="B59" s="5"/>
      <c r="C59" s="6"/>
      <c r="D59" s="213"/>
      <c r="E59" s="9" t="s">
        <v>41</v>
      </c>
      <c r="F59" s="211">
        <f>SUM(F55:F56)</f>
        <v>0</v>
      </c>
      <c r="G59" s="5"/>
      <c r="H59" s="5"/>
      <c r="I59" s="5"/>
      <c r="J59" s="10"/>
      <c r="K59" s="10"/>
      <c r="L59" s="10"/>
    </row>
    <row r="60" spans="1:12">
      <c r="A60" s="26"/>
      <c r="B60" s="5"/>
      <c r="C60" s="6"/>
      <c r="D60" s="213"/>
      <c r="E60" s="7"/>
      <c r="F60" s="212"/>
      <c r="G60" s="5"/>
      <c r="H60" s="5"/>
      <c r="I60" s="5"/>
      <c r="J60" s="10"/>
      <c r="K60" s="10"/>
      <c r="L60" s="10"/>
    </row>
    <row r="61" spans="1:12">
      <c r="A61" s="35"/>
      <c r="B61" s="35"/>
      <c r="C61" s="35"/>
      <c r="D61" s="35"/>
      <c r="E61" s="36"/>
      <c r="F61" s="167"/>
      <c r="G61" s="35"/>
      <c r="H61" s="35"/>
      <c r="I61" s="35"/>
      <c r="J61" s="37"/>
      <c r="K61" s="37"/>
      <c r="L61" s="10"/>
    </row>
    <row r="62" spans="1:12" ht="9" customHeight="1">
      <c r="A62" s="8"/>
      <c r="B62" s="1" t="s">
        <v>99</v>
      </c>
      <c r="C62" s="2"/>
      <c r="D62" s="2"/>
      <c r="E62" s="3"/>
      <c r="F62" s="156"/>
      <c r="G62" s="2"/>
      <c r="H62" s="2"/>
      <c r="I62" s="2"/>
      <c r="J62" s="10"/>
      <c r="K62" s="10"/>
      <c r="L62" s="10"/>
    </row>
    <row r="63" spans="1:12" ht="9" customHeight="1">
      <c r="A63" s="24" t="s">
        <v>100</v>
      </c>
      <c r="B63" s="50" t="s">
        <v>101</v>
      </c>
      <c r="C63" s="131"/>
      <c r="D63" s="277">
        <v>200000</v>
      </c>
      <c r="E63" s="115"/>
      <c r="F63" s="278">
        <f>MIN(D63,E63)*C63</f>
        <v>0</v>
      </c>
      <c r="G63" s="107"/>
      <c r="H63" s="107"/>
      <c r="I63" s="49"/>
      <c r="J63" s="10"/>
      <c r="K63" s="10"/>
      <c r="L63" s="10"/>
    </row>
    <row r="64" spans="1:12">
      <c r="A64" s="26"/>
      <c r="B64" s="5"/>
      <c r="C64" s="6"/>
      <c r="D64" s="213"/>
      <c r="E64" s="9" t="s">
        <v>41</v>
      </c>
      <c r="F64" s="211">
        <f>SUM(F63)</f>
        <v>0</v>
      </c>
      <c r="G64" s="5"/>
      <c r="H64" s="5"/>
      <c r="I64" s="5"/>
      <c r="J64" s="10"/>
      <c r="K64" s="10"/>
      <c r="L64" s="10"/>
    </row>
    <row r="65" spans="1:12">
      <c r="A65" s="26"/>
      <c r="B65" s="5"/>
      <c r="C65" s="6"/>
      <c r="D65" s="213"/>
      <c r="E65" s="7"/>
      <c r="F65" s="212"/>
      <c r="G65" s="5"/>
      <c r="H65" s="5"/>
      <c r="I65" s="5"/>
      <c r="J65" s="10"/>
      <c r="K65" s="10"/>
      <c r="L65" s="10"/>
    </row>
    <row r="66" spans="1:12">
      <c r="A66" s="26"/>
      <c r="B66" s="5"/>
      <c r="C66" s="6"/>
      <c r="D66" s="213"/>
      <c r="E66" s="7"/>
      <c r="F66" s="212"/>
      <c r="G66" s="5"/>
      <c r="H66" s="5"/>
      <c r="I66" s="5"/>
      <c r="J66" s="10"/>
      <c r="K66" s="10"/>
      <c r="L66" s="10"/>
    </row>
    <row r="67" spans="1:12">
      <c r="A67" s="39"/>
      <c r="B67" s="51" t="s">
        <v>102</v>
      </c>
      <c r="C67" s="52"/>
      <c r="D67" s="52"/>
      <c r="E67" s="53"/>
      <c r="F67" s="171">
        <f>F19+F33+F42+F51+F59+F64</f>
        <v>0</v>
      </c>
      <c r="G67" s="52"/>
      <c r="H67" s="52"/>
      <c r="I67" s="52"/>
      <c r="J67" s="38"/>
      <c r="K67" s="38"/>
      <c r="L67" s="38"/>
    </row>
    <row r="68" spans="1:12">
      <c r="A68" s="40"/>
      <c r="B68" s="41"/>
      <c r="C68" s="42"/>
      <c r="D68" s="42"/>
      <c r="E68" s="9"/>
      <c r="F68" s="42"/>
      <c r="G68" s="41"/>
      <c r="H68" s="41"/>
      <c r="I68" s="41"/>
      <c r="J68" s="10"/>
      <c r="K68" s="10"/>
      <c r="L68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8CF1-434B-42A3-8247-6025DFE45D0B}">
  <dimension ref="A1:L58"/>
  <sheetViews>
    <sheetView tabSelected="1" topLeftCell="A22" zoomScale="160" zoomScaleNormal="160" workbookViewId="0">
      <selection activeCell="D32" sqref="D32"/>
    </sheetView>
  </sheetViews>
  <sheetFormatPr defaultRowHeight="1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 ht="15" customHeight="1">
      <c r="A1" s="377" t="s">
        <v>134</v>
      </c>
      <c r="B1" s="377"/>
      <c r="C1" s="377"/>
      <c r="D1" s="377"/>
      <c r="E1" s="377"/>
      <c r="F1" s="377"/>
      <c r="G1" s="377"/>
      <c r="H1" s="377"/>
      <c r="I1" s="377"/>
      <c r="J1" s="10"/>
      <c r="K1" s="10"/>
      <c r="L1" s="10"/>
    </row>
    <row r="2" spans="1:12" ht="15" customHeight="1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 ht="15" customHeight="1">
      <c r="A3" s="43"/>
      <c r="B3" s="137" t="s">
        <v>135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 ht="15" customHeight="1">
      <c r="A4" s="43"/>
      <c r="B4" s="137" t="s">
        <v>3</v>
      </c>
      <c r="C4" s="43"/>
      <c r="D4" s="142"/>
      <c r="E4" s="43"/>
      <c r="F4" s="43"/>
      <c r="G4" s="43"/>
      <c r="H4" s="43"/>
      <c r="I4" s="43"/>
      <c r="J4" s="10"/>
      <c r="K4" s="10"/>
      <c r="L4" s="10"/>
    </row>
    <row r="5" spans="1:12" ht="15" customHeight="1">
      <c r="A5" s="43"/>
      <c r="B5" s="137" t="s">
        <v>5</v>
      </c>
      <c r="C5" s="43"/>
      <c r="D5" s="142"/>
      <c r="E5" s="43"/>
      <c r="F5" s="43"/>
      <c r="G5" s="43"/>
      <c r="H5" s="43"/>
      <c r="I5" s="43"/>
      <c r="J5" s="10"/>
      <c r="K5" s="10"/>
      <c r="L5" s="10"/>
    </row>
    <row r="6" spans="1:12" ht="15" customHeight="1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 ht="15" customHeight="1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45.75" thickBot="1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61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15.75" thickBot="1">
      <c r="A9" s="8"/>
      <c r="B9" s="1" t="s">
        <v>16</v>
      </c>
      <c r="C9" s="2"/>
      <c r="D9" s="2"/>
      <c r="E9" s="3"/>
      <c r="F9" s="2"/>
      <c r="G9" s="2"/>
      <c r="H9" s="2"/>
      <c r="I9" s="60"/>
      <c r="J9" s="10"/>
      <c r="K9" s="10"/>
      <c r="L9" s="10"/>
    </row>
    <row r="10" spans="1:12" ht="17.25" thickBot="1">
      <c r="A10" s="24" t="s">
        <v>17</v>
      </c>
      <c r="B10" s="78" t="s">
        <v>136</v>
      </c>
      <c r="C10" s="94"/>
      <c r="D10" s="76">
        <v>1100000</v>
      </c>
      <c r="E10" s="108"/>
      <c r="F10" s="157">
        <f>MIN(D10,E10)*C10</f>
        <v>0</v>
      </c>
      <c r="G10" s="102"/>
      <c r="H10" s="144"/>
      <c r="I10" s="16"/>
      <c r="J10" s="10"/>
      <c r="K10" s="10"/>
      <c r="L10" s="10"/>
    </row>
    <row r="11" spans="1:12" ht="17.25" thickBot="1">
      <c r="A11" s="24" t="s">
        <v>19</v>
      </c>
      <c r="B11" s="79" t="s">
        <v>137</v>
      </c>
      <c r="C11" s="95"/>
      <c r="D11" s="77">
        <v>1100000</v>
      </c>
      <c r="E11" s="109"/>
      <c r="F11" s="158">
        <f t="shared" ref="F11:F12" si="0">MIN(D11,E11)*C11</f>
        <v>0</v>
      </c>
      <c r="G11" s="103"/>
      <c r="H11" s="145"/>
      <c r="I11" s="17"/>
      <c r="J11" s="10"/>
      <c r="K11" s="10"/>
      <c r="L11" s="10"/>
    </row>
    <row r="12" spans="1:12" ht="17.25" thickBot="1">
      <c r="A12" s="24" t="s">
        <v>21</v>
      </c>
      <c r="B12" s="79" t="s">
        <v>138</v>
      </c>
      <c r="C12" s="95"/>
      <c r="D12" s="59">
        <v>1000000</v>
      </c>
      <c r="E12" s="110"/>
      <c r="F12" s="158">
        <f t="shared" si="0"/>
        <v>0</v>
      </c>
      <c r="G12" s="103"/>
      <c r="H12" s="145"/>
      <c r="I12" s="17"/>
      <c r="J12" s="10"/>
      <c r="K12" s="10"/>
      <c r="L12" s="10"/>
    </row>
    <row r="13" spans="1:12" ht="15.75" thickBot="1">
      <c r="A13" s="24" t="s">
        <v>23</v>
      </c>
      <c r="B13" s="80" t="s">
        <v>139</v>
      </c>
      <c r="C13" s="97"/>
      <c r="D13" s="172">
        <v>1100000</v>
      </c>
      <c r="E13" s="112"/>
      <c r="F13" s="153">
        <f t="shared" ref="F13" si="1">MIN(D13,E13)*C13</f>
        <v>0</v>
      </c>
      <c r="G13" s="105"/>
      <c r="H13" s="147"/>
      <c r="I13" s="20"/>
      <c r="J13" s="10"/>
      <c r="K13" s="10"/>
      <c r="L13" s="10"/>
    </row>
    <row r="14" spans="1:12">
      <c r="A14" s="4"/>
      <c r="B14" s="5"/>
      <c r="C14" s="6"/>
      <c r="D14" s="209"/>
      <c r="E14" s="9" t="s">
        <v>41</v>
      </c>
      <c r="F14" s="154">
        <f>SUM(F9:F13)</f>
        <v>0</v>
      </c>
      <c r="G14" s="5"/>
      <c r="H14" s="5"/>
      <c r="I14" s="5"/>
      <c r="J14" s="10"/>
      <c r="K14" s="10"/>
      <c r="L14" s="10"/>
    </row>
    <row r="15" spans="1:12">
      <c r="A15" s="8"/>
      <c r="B15" s="5"/>
      <c r="C15" s="6"/>
      <c r="D15" s="6"/>
      <c r="E15" s="6"/>
      <c r="F15" s="155"/>
      <c r="G15" s="5"/>
      <c r="H15" s="5"/>
      <c r="I15" s="5"/>
      <c r="J15" s="10"/>
      <c r="K15" s="10"/>
      <c r="L15" s="10"/>
    </row>
    <row r="16" spans="1:12">
      <c r="A16" s="8"/>
      <c r="B16" s="5"/>
      <c r="C16" s="6"/>
      <c r="D16" s="6"/>
      <c r="E16" s="6"/>
      <c r="F16" s="155"/>
      <c r="G16" s="5"/>
      <c r="H16" s="5"/>
      <c r="I16" s="5"/>
      <c r="J16" s="10"/>
      <c r="K16" s="10"/>
      <c r="L16" s="10"/>
    </row>
    <row r="17" spans="1:12" ht="15.75" thickBot="1">
      <c r="A17" s="8"/>
      <c r="B17" s="70" t="s">
        <v>42</v>
      </c>
      <c r="C17" s="123"/>
      <c r="D17" s="71"/>
      <c r="E17" s="133"/>
      <c r="F17" s="164"/>
      <c r="G17" s="123"/>
      <c r="H17" s="123"/>
      <c r="I17" s="2"/>
      <c r="J17" s="11"/>
      <c r="K17" s="10"/>
      <c r="L17" s="10"/>
    </row>
    <row r="18" spans="1:12" ht="15.75" thickBot="1">
      <c r="A18" s="24" t="s">
        <v>43</v>
      </c>
      <c r="B18" s="55" t="s">
        <v>140</v>
      </c>
      <c r="C18" s="94"/>
      <c r="D18" s="63" t="s">
        <v>141</v>
      </c>
      <c r="E18" s="108"/>
      <c r="F18" s="157">
        <f>MIN(D18,E18)*C18</f>
        <v>0</v>
      </c>
      <c r="G18" s="102"/>
      <c r="H18" s="144"/>
      <c r="I18" s="16"/>
      <c r="J18" s="10"/>
      <c r="K18" s="10"/>
      <c r="L18" s="10"/>
    </row>
    <row r="19" spans="1:12" ht="15.75" thickBot="1">
      <c r="A19" s="24" t="s">
        <v>45</v>
      </c>
      <c r="B19" s="56" t="s">
        <v>142</v>
      </c>
      <c r="C19" s="96"/>
      <c r="D19" s="64" t="s">
        <v>143</v>
      </c>
      <c r="E19" s="111"/>
      <c r="F19" s="158">
        <f t="shared" ref="F19:F23" si="2">MIN(D19,E19)*C19</f>
        <v>0</v>
      </c>
      <c r="G19" s="104"/>
      <c r="H19" s="146"/>
      <c r="I19" s="20"/>
      <c r="J19" s="10"/>
      <c r="K19" s="10"/>
      <c r="L19" s="10"/>
    </row>
    <row r="20" spans="1:12" ht="15.75" thickBot="1">
      <c r="A20" s="24" t="s">
        <v>47</v>
      </c>
      <c r="B20" s="173" t="s">
        <v>48</v>
      </c>
      <c r="C20" s="95"/>
      <c r="D20" s="58">
        <v>150000</v>
      </c>
      <c r="E20" s="110"/>
      <c r="F20" s="158">
        <f t="shared" si="2"/>
        <v>0</v>
      </c>
      <c r="G20" s="103"/>
      <c r="H20" s="145"/>
      <c r="I20" s="17"/>
      <c r="J20" s="10"/>
      <c r="K20" s="10"/>
      <c r="L20" s="10"/>
    </row>
    <row r="21" spans="1:12" ht="15.75" thickBot="1">
      <c r="A21" s="24" t="s">
        <v>49</v>
      </c>
      <c r="B21" s="173" t="s">
        <v>50</v>
      </c>
      <c r="C21" s="349"/>
      <c r="D21" s="58">
        <v>35000</v>
      </c>
      <c r="E21" s="110"/>
      <c r="F21" s="158">
        <f>MIN(D21,E21)*C21</f>
        <v>0</v>
      </c>
      <c r="G21" s="103"/>
      <c r="H21" s="145"/>
      <c r="I21" s="17"/>
      <c r="J21" s="10"/>
      <c r="K21" s="10"/>
      <c r="L21" s="10"/>
    </row>
    <row r="22" spans="1:12" ht="15.75" thickBot="1">
      <c r="A22" s="24" t="s">
        <v>51</v>
      </c>
      <c r="B22" s="56" t="s">
        <v>52</v>
      </c>
      <c r="C22" s="330"/>
      <c r="D22" s="65" t="s">
        <v>144</v>
      </c>
      <c r="E22" s="111"/>
      <c r="F22" s="158">
        <f>MIN(D22,E22)*C22</f>
        <v>0</v>
      </c>
      <c r="G22" s="104"/>
      <c r="H22" s="146"/>
      <c r="I22" s="20"/>
      <c r="J22" s="25"/>
      <c r="K22" s="25"/>
      <c r="L22" s="25"/>
    </row>
    <row r="23" spans="1:12" ht="15.75" thickBot="1">
      <c r="A23" s="24" t="s">
        <v>53</v>
      </c>
      <c r="B23" s="57" t="s">
        <v>145</v>
      </c>
      <c r="C23" s="97"/>
      <c r="D23" s="168">
        <v>700000</v>
      </c>
      <c r="E23" s="112"/>
      <c r="F23" s="153">
        <f t="shared" si="2"/>
        <v>0</v>
      </c>
      <c r="G23" s="105"/>
      <c r="H23" s="147"/>
      <c r="I23" s="20"/>
      <c r="J23" s="25"/>
      <c r="K23" s="25"/>
      <c r="L23" s="25"/>
    </row>
    <row r="24" spans="1:12">
      <c r="A24" s="26"/>
      <c r="B24" s="6"/>
      <c r="C24" s="6"/>
      <c r="D24" s="209"/>
      <c r="E24" s="9" t="s">
        <v>41</v>
      </c>
      <c r="F24" s="154">
        <f>SUM(F18:F23)</f>
        <v>0</v>
      </c>
      <c r="G24" s="6"/>
      <c r="H24" s="6"/>
      <c r="I24" s="6"/>
      <c r="J24" s="10"/>
      <c r="K24" s="10"/>
      <c r="L24" s="10"/>
    </row>
    <row r="25" spans="1:12">
      <c r="A25" s="26"/>
      <c r="B25" s="6"/>
      <c r="C25" s="6"/>
      <c r="D25" s="209"/>
      <c r="E25" s="9"/>
      <c r="F25" s="154"/>
      <c r="G25" s="6"/>
      <c r="H25" s="6"/>
      <c r="I25" s="6"/>
      <c r="J25" s="10"/>
      <c r="K25" s="10"/>
      <c r="L25" s="10"/>
    </row>
    <row r="26" spans="1:12">
      <c r="A26" s="8"/>
      <c r="B26" s="5"/>
      <c r="C26" s="6"/>
      <c r="D26" s="6"/>
      <c r="E26" s="7"/>
      <c r="F26" s="155"/>
      <c r="G26" s="5"/>
      <c r="H26" s="5"/>
      <c r="I26" s="5"/>
      <c r="J26" s="10"/>
      <c r="K26" s="10"/>
      <c r="L26" s="10"/>
    </row>
    <row r="27" spans="1:12">
      <c r="A27" s="8"/>
      <c r="B27" s="1" t="s">
        <v>67</v>
      </c>
      <c r="C27" s="99"/>
      <c r="D27" s="2"/>
      <c r="E27" s="135"/>
      <c r="F27" s="156"/>
      <c r="G27" s="99"/>
      <c r="H27" s="99"/>
      <c r="I27" s="2"/>
      <c r="J27" s="10"/>
      <c r="K27" s="10"/>
      <c r="L27" s="10"/>
    </row>
    <row r="28" spans="1:12" ht="16.5">
      <c r="A28" s="24" t="s">
        <v>68</v>
      </c>
      <c r="B28" s="159" t="s">
        <v>69</v>
      </c>
      <c r="C28" s="202"/>
      <c r="D28" s="203" t="s">
        <v>146</v>
      </c>
      <c r="E28" s="204"/>
      <c r="F28" s="205"/>
      <c r="G28" s="206"/>
      <c r="H28" s="206"/>
      <c r="I28" s="16"/>
      <c r="J28" s="10"/>
      <c r="K28" s="10"/>
      <c r="L28" s="10"/>
    </row>
    <row r="29" spans="1:12" ht="24.75">
      <c r="A29" s="27" t="s">
        <v>71</v>
      </c>
      <c r="B29" s="18" t="s">
        <v>72</v>
      </c>
      <c r="C29" s="96"/>
      <c r="D29" s="28">
        <v>130000</v>
      </c>
      <c r="E29" s="111"/>
      <c r="F29" s="165">
        <f>MIN(D29,E29)*C29</f>
        <v>0</v>
      </c>
      <c r="G29" s="104"/>
      <c r="H29" s="104"/>
      <c r="I29" s="20"/>
      <c r="J29" s="10"/>
      <c r="K29" s="10"/>
      <c r="L29" s="10"/>
    </row>
    <row r="30" spans="1:12">
      <c r="A30" s="24" t="s">
        <v>73</v>
      </c>
      <c r="B30" s="29" t="s">
        <v>74</v>
      </c>
      <c r="C30" s="100"/>
      <c r="D30" s="30">
        <v>80000</v>
      </c>
      <c r="E30" s="113"/>
      <c r="F30" s="165">
        <f t="shared" ref="F30:F31" si="3">MIN(D30,E30)*C30</f>
        <v>0</v>
      </c>
      <c r="G30" s="106"/>
      <c r="H30" s="106"/>
      <c r="I30" s="31"/>
      <c r="J30" s="10"/>
      <c r="K30" s="10"/>
      <c r="L30" s="10"/>
    </row>
    <row r="31" spans="1:12">
      <c r="A31" s="24" t="s">
        <v>75</v>
      </c>
      <c r="B31" s="29" t="s">
        <v>147</v>
      </c>
      <c r="C31" s="100"/>
      <c r="D31" s="30">
        <v>40000</v>
      </c>
      <c r="E31" s="113"/>
      <c r="F31" s="165">
        <f t="shared" si="3"/>
        <v>0</v>
      </c>
      <c r="G31" s="106"/>
      <c r="H31" s="106"/>
      <c r="I31" s="31"/>
      <c r="J31" s="10"/>
      <c r="K31" s="10"/>
      <c r="L31" s="10"/>
    </row>
    <row r="32" spans="1:12" ht="16.5">
      <c r="A32" s="45" t="s">
        <v>77</v>
      </c>
      <c r="B32" s="207" t="s">
        <v>78</v>
      </c>
      <c r="C32" s="189"/>
      <c r="D32" s="208" t="s">
        <v>148</v>
      </c>
      <c r="E32" s="191"/>
      <c r="F32" s="192"/>
      <c r="G32" s="193"/>
      <c r="H32" s="193"/>
      <c r="I32" s="44"/>
      <c r="J32" s="25"/>
      <c r="K32" s="25"/>
      <c r="L32" s="25"/>
    </row>
    <row r="33" spans="1:12">
      <c r="A33" s="26"/>
      <c r="B33" s="5"/>
      <c r="C33" s="98"/>
      <c r="D33" s="6"/>
      <c r="E33" s="132" t="s">
        <v>41</v>
      </c>
      <c r="F33" s="154">
        <f>SUM(F29:F31)</f>
        <v>0</v>
      </c>
      <c r="G33" s="122"/>
      <c r="H33" s="122"/>
      <c r="I33" s="5"/>
      <c r="J33" s="25"/>
      <c r="K33" s="25"/>
      <c r="L33" s="25"/>
    </row>
    <row r="34" spans="1:12">
      <c r="A34" s="26"/>
      <c r="B34" s="5"/>
      <c r="C34" s="98"/>
      <c r="D34" s="6"/>
      <c r="E34" s="134"/>
      <c r="F34" s="155"/>
      <c r="G34" s="122"/>
      <c r="H34" s="122"/>
      <c r="I34" s="5"/>
      <c r="J34" s="25"/>
      <c r="K34" s="25"/>
      <c r="L34" s="25"/>
    </row>
    <row r="35" spans="1:12" ht="15.75" thickBot="1">
      <c r="A35" s="26"/>
      <c r="B35" s="5"/>
      <c r="C35" s="98"/>
      <c r="D35" s="6"/>
      <c r="E35" s="134"/>
      <c r="F35" s="155"/>
      <c r="G35" s="122"/>
      <c r="H35" s="122"/>
      <c r="I35" s="5"/>
      <c r="J35" s="25"/>
      <c r="K35" s="25"/>
      <c r="L35" s="25"/>
    </row>
    <row r="36" spans="1:12" ht="15.75" thickBot="1">
      <c r="A36" s="8"/>
      <c r="B36" s="174" t="s">
        <v>80</v>
      </c>
      <c r="C36" s="175" t="s">
        <v>81</v>
      </c>
      <c r="D36" s="176"/>
      <c r="E36" s="177"/>
      <c r="F36" s="178"/>
      <c r="G36" s="179"/>
      <c r="H36" s="179"/>
      <c r="I36" s="54"/>
      <c r="J36" s="10"/>
      <c r="K36" s="10"/>
      <c r="L36" s="10"/>
    </row>
    <row r="37" spans="1:12" ht="15.75" thickBot="1">
      <c r="A37" s="24" t="s">
        <v>82</v>
      </c>
      <c r="B37" s="78" t="s">
        <v>149</v>
      </c>
      <c r="C37" s="94"/>
      <c r="D37" s="63" t="s">
        <v>150</v>
      </c>
      <c r="E37" s="108"/>
      <c r="F37" s="166">
        <f>MIN(D37,E37)*C37</f>
        <v>0</v>
      </c>
      <c r="G37" s="94"/>
      <c r="H37" s="180"/>
      <c r="I37" s="46"/>
      <c r="J37" s="25"/>
      <c r="K37" s="25"/>
      <c r="L37" s="25"/>
    </row>
    <row r="38" spans="1:12" ht="15.75" thickBot="1">
      <c r="A38" s="24" t="s">
        <v>84</v>
      </c>
      <c r="B38" s="79" t="s">
        <v>151</v>
      </c>
      <c r="C38" s="96"/>
      <c r="D38" s="64" t="s">
        <v>152</v>
      </c>
      <c r="E38" s="111"/>
      <c r="F38" s="150">
        <f t="shared" ref="F38:F41" si="4">MIN(D38,E38)*C38</f>
        <v>0</v>
      </c>
      <c r="G38" s="96"/>
      <c r="H38" s="148"/>
      <c r="I38" s="19"/>
      <c r="J38" s="25"/>
      <c r="K38" s="25"/>
      <c r="L38" s="25"/>
    </row>
    <row r="39" spans="1:12" ht="15.75" thickBot="1">
      <c r="A39" s="24" t="s">
        <v>86</v>
      </c>
      <c r="B39" s="79" t="s">
        <v>153</v>
      </c>
      <c r="C39" s="96"/>
      <c r="D39" s="65" t="s">
        <v>154</v>
      </c>
      <c r="E39" s="111"/>
      <c r="F39" s="150">
        <f t="shared" si="4"/>
        <v>0</v>
      </c>
      <c r="G39" s="96"/>
      <c r="H39" s="148"/>
      <c r="I39" s="19"/>
      <c r="J39" s="25"/>
      <c r="K39" s="25"/>
      <c r="L39" s="25"/>
    </row>
    <row r="40" spans="1:12" ht="15.75" thickBot="1">
      <c r="A40" s="24" t="s">
        <v>88</v>
      </c>
      <c r="B40" s="79" t="s">
        <v>155</v>
      </c>
      <c r="C40" s="96"/>
      <c r="D40" s="65" t="s">
        <v>156</v>
      </c>
      <c r="E40" s="111"/>
      <c r="F40" s="150">
        <f t="shared" si="4"/>
        <v>0</v>
      </c>
      <c r="G40" s="96"/>
      <c r="H40" s="148"/>
      <c r="I40" s="19"/>
      <c r="J40" s="25"/>
      <c r="K40" s="25"/>
      <c r="L40" s="25"/>
    </row>
    <row r="41" spans="1:12" ht="15.75" thickBot="1">
      <c r="A41" s="24" t="s">
        <v>90</v>
      </c>
      <c r="B41" s="80" t="s">
        <v>157</v>
      </c>
      <c r="C41" s="97"/>
      <c r="D41" s="74" t="s">
        <v>158</v>
      </c>
      <c r="E41" s="112"/>
      <c r="F41" s="153">
        <f t="shared" si="4"/>
        <v>0</v>
      </c>
      <c r="G41" s="97"/>
      <c r="H41" s="149"/>
      <c r="I41" s="22"/>
      <c r="J41" s="25"/>
      <c r="K41" s="25"/>
      <c r="L41" s="25"/>
    </row>
    <row r="42" spans="1:12">
      <c r="A42" s="26"/>
      <c r="B42" s="6"/>
      <c r="C42" s="6"/>
      <c r="D42" s="210"/>
      <c r="E42" s="9" t="s">
        <v>41</v>
      </c>
      <c r="F42" s="211">
        <f>SUM(F37:F41)</f>
        <v>0</v>
      </c>
      <c r="G42" s="6"/>
      <c r="H42" s="6"/>
      <c r="I42" s="6"/>
      <c r="J42" s="25"/>
      <c r="K42" s="25"/>
      <c r="L42" s="25"/>
    </row>
    <row r="43" spans="1:12">
      <c r="A43" s="26"/>
      <c r="B43" s="6"/>
      <c r="C43" s="6"/>
      <c r="D43" s="210"/>
      <c r="E43" s="7"/>
      <c r="F43" s="212"/>
      <c r="G43" s="6"/>
      <c r="H43" s="6"/>
      <c r="I43" s="6"/>
      <c r="J43" s="25"/>
      <c r="K43" s="25"/>
      <c r="L43" s="25"/>
    </row>
    <row r="44" spans="1:12" ht="15.75" thickBot="1">
      <c r="A44" s="8"/>
      <c r="B44" s="5"/>
      <c r="C44" s="6"/>
      <c r="D44" s="6"/>
      <c r="E44" s="7"/>
      <c r="F44" s="155"/>
      <c r="G44" s="5"/>
      <c r="H44" s="5"/>
      <c r="I44" s="5"/>
      <c r="J44" s="10"/>
      <c r="K44" s="10"/>
      <c r="L44" s="10"/>
    </row>
    <row r="45" spans="1:12" ht="15.75" thickBot="1">
      <c r="A45" s="8"/>
      <c r="B45" s="1" t="s">
        <v>92</v>
      </c>
      <c r="C45" s="99"/>
      <c r="D45" s="2"/>
      <c r="E45" s="135"/>
      <c r="F45" s="156"/>
      <c r="G45" s="99"/>
      <c r="H45" s="99"/>
      <c r="I45" s="160"/>
      <c r="J45" s="10"/>
      <c r="K45" s="10"/>
      <c r="L45" s="10"/>
    </row>
    <row r="46" spans="1:12" ht="15.75" thickBot="1">
      <c r="A46" s="24" t="s">
        <v>93</v>
      </c>
      <c r="B46" s="15" t="s">
        <v>94</v>
      </c>
      <c r="C46" s="94"/>
      <c r="D46" s="32">
        <v>455000</v>
      </c>
      <c r="E46" s="108"/>
      <c r="F46" s="157">
        <f>MIN(D46,E46)*C46</f>
        <v>0</v>
      </c>
      <c r="G46" s="102"/>
      <c r="H46" s="144"/>
      <c r="I46" s="16"/>
      <c r="J46" s="25"/>
      <c r="K46" s="25"/>
      <c r="L46" s="25"/>
    </row>
    <row r="47" spans="1:12" ht="15.75" thickBot="1">
      <c r="A47" s="24" t="s">
        <v>95</v>
      </c>
      <c r="B47" s="18" t="s">
        <v>96</v>
      </c>
      <c r="C47" s="96"/>
      <c r="D47" s="33">
        <v>135000</v>
      </c>
      <c r="E47" s="111"/>
      <c r="F47" s="158">
        <f t="shared" ref="F47:F48" si="5">MIN(D47,E47)*C47</f>
        <v>0</v>
      </c>
      <c r="G47" s="104"/>
      <c r="H47" s="146"/>
      <c r="I47" s="20"/>
      <c r="J47" s="10"/>
      <c r="K47" s="10"/>
      <c r="L47" s="10"/>
    </row>
    <row r="48" spans="1:12" ht="15.75" thickBot="1">
      <c r="A48" s="24" t="s">
        <v>97</v>
      </c>
      <c r="B48" s="21" t="s">
        <v>98</v>
      </c>
      <c r="C48" s="97"/>
      <c r="D48" s="34">
        <v>200000</v>
      </c>
      <c r="E48" s="112"/>
      <c r="F48" s="153">
        <f t="shared" si="5"/>
        <v>0</v>
      </c>
      <c r="G48" s="105"/>
      <c r="H48" s="147"/>
      <c r="I48" s="23"/>
      <c r="J48" s="10"/>
      <c r="K48" s="10"/>
      <c r="L48" s="10"/>
    </row>
    <row r="49" spans="1:12">
      <c r="A49" s="26"/>
      <c r="B49" s="5"/>
      <c r="C49" s="6"/>
      <c r="D49" s="213"/>
      <c r="E49" s="9" t="s">
        <v>41</v>
      </c>
      <c r="F49" s="212">
        <f>SUM(F46:F47)</f>
        <v>0</v>
      </c>
      <c r="G49" s="5"/>
      <c r="H49" s="5"/>
      <c r="I49" s="5"/>
      <c r="J49" s="10"/>
      <c r="K49" s="10"/>
      <c r="L49" s="10"/>
    </row>
    <row r="50" spans="1:12">
      <c r="A50" s="26"/>
      <c r="B50" s="5"/>
      <c r="C50" s="6"/>
      <c r="D50" s="213"/>
      <c r="E50" s="7"/>
      <c r="F50" s="212"/>
      <c r="G50" s="5"/>
      <c r="H50" s="5"/>
      <c r="I50" s="5"/>
      <c r="J50" s="10"/>
      <c r="K50" s="10"/>
      <c r="L50" s="10"/>
    </row>
    <row r="51" spans="1:12">
      <c r="A51" s="35"/>
      <c r="B51" s="35"/>
      <c r="C51" s="35"/>
      <c r="D51" s="35"/>
      <c r="E51" s="36"/>
      <c r="F51" s="167"/>
      <c r="G51" s="35"/>
      <c r="H51" s="35"/>
      <c r="I51" s="35"/>
      <c r="J51" s="37"/>
      <c r="K51" s="37"/>
      <c r="L51" s="10"/>
    </row>
    <row r="52" spans="1:12">
      <c r="A52" s="8"/>
      <c r="B52" s="1" t="s">
        <v>99</v>
      </c>
      <c r="C52" s="99"/>
      <c r="D52" s="2"/>
      <c r="E52" s="135"/>
      <c r="F52" s="156"/>
      <c r="G52" s="99"/>
      <c r="H52" s="99"/>
      <c r="I52" s="2"/>
      <c r="J52" s="181"/>
      <c r="K52" s="10"/>
      <c r="L52" s="10"/>
    </row>
    <row r="53" spans="1:12">
      <c r="A53" s="24" t="s">
        <v>100</v>
      </c>
      <c r="B53" s="50" t="s">
        <v>101</v>
      </c>
      <c r="C53" s="131"/>
      <c r="D53" s="48">
        <v>150000</v>
      </c>
      <c r="E53" s="115"/>
      <c r="F53" s="161">
        <f>MIN(D53,E53)*C53</f>
        <v>0</v>
      </c>
      <c r="G53" s="107"/>
      <c r="H53" s="107"/>
      <c r="I53" s="49"/>
      <c r="J53" s="10"/>
      <c r="K53" s="10"/>
      <c r="L53" s="10"/>
    </row>
    <row r="54" spans="1:12">
      <c r="A54" s="26"/>
      <c r="B54" s="5"/>
      <c r="C54" s="6"/>
      <c r="D54" s="47"/>
      <c r="E54" s="9" t="s">
        <v>41</v>
      </c>
      <c r="F54" s="151">
        <f>SUM(F53)</f>
        <v>0</v>
      </c>
      <c r="G54" s="5"/>
      <c r="H54" s="5"/>
      <c r="I54" s="5"/>
      <c r="J54" s="10"/>
      <c r="K54" s="10"/>
      <c r="L54" s="10"/>
    </row>
    <row r="55" spans="1:12">
      <c r="A55" s="26"/>
      <c r="B55" s="5"/>
      <c r="C55" s="6"/>
      <c r="D55" s="47"/>
      <c r="E55" s="7"/>
      <c r="F55" s="151"/>
      <c r="G55" s="5"/>
      <c r="H55" s="5"/>
      <c r="I55" s="5"/>
      <c r="J55" s="10"/>
      <c r="K55" s="10"/>
      <c r="L55" s="10"/>
    </row>
    <row r="56" spans="1:12">
      <c r="A56" s="26"/>
      <c r="B56" s="5"/>
      <c r="C56" s="6"/>
      <c r="D56" s="47"/>
      <c r="E56" s="7"/>
      <c r="F56" s="151"/>
      <c r="G56" s="5"/>
      <c r="H56" s="5"/>
      <c r="I56" s="5"/>
      <c r="J56" s="10"/>
      <c r="K56" s="10"/>
      <c r="L56" s="10"/>
    </row>
    <row r="57" spans="1:12">
      <c r="A57" s="39"/>
      <c r="B57" s="51" t="s">
        <v>102</v>
      </c>
      <c r="C57" s="52"/>
      <c r="D57" s="52"/>
      <c r="E57" s="53"/>
      <c r="F57" s="171">
        <f>F14+F24+F33+F42+F49+F54</f>
        <v>0</v>
      </c>
      <c r="G57" s="52"/>
      <c r="H57" s="52"/>
      <c r="I57" s="52"/>
      <c r="J57" s="38"/>
      <c r="K57" s="38"/>
      <c r="L57" s="38"/>
    </row>
    <row r="58" spans="1:12">
      <c r="A58" s="40"/>
      <c r="B58" s="41"/>
      <c r="C58" s="42"/>
      <c r="D58" s="42"/>
      <c r="E58" s="9"/>
      <c r="F58" s="42"/>
      <c r="G58" s="41"/>
      <c r="H58" s="41"/>
      <c r="I58" s="41"/>
      <c r="J58" s="10"/>
      <c r="K58" s="10"/>
      <c r="L58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A60-5D13-492D-B8A3-6F842BE4D444}">
  <dimension ref="A1:L64"/>
  <sheetViews>
    <sheetView zoomScale="170" zoomScaleNormal="170" workbookViewId="0">
      <selection activeCell="P22" sqref="P22"/>
    </sheetView>
  </sheetViews>
  <sheetFormatPr defaultRowHeight="15"/>
  <cols>
    <col min="1" max="1" width="3.85546875" customWidth="1"/>
    <col min="2" max="2" width="30.7109375" customWidth="1"/>
    <col min="3" max="3" width="8.28515625" customWidth="1"/>
    <col min="4" max="7" width="15.7109375" customWidth="1"/>
    <col min="8" max="8" width="30.7109375" customWidth="1"/>
    <col min="9" max="9" width="0" hidden="1" customWidth="1"/>
  </cols>
  <sheetData>
    <row r="1" spans="1:12">
      <c r="A1" s="377" t="s">
        <v>159</v>
      </c>
      <c r="B1" s="377"/>
      <c r="C1" s="377"/>
      <c r="D1" s="377"/>
      <c r="E1" s="377"/>
      <c r="F1" s="377"/>
      <c r="G1" s="377"/>
      <c r="H1" s="377"/>
      <c r="I1" s="377"/>
      <c r="J1" s="10"/>
      <c r="K1" s="10"/>
      <c r="L1" s="10"/>
    </row>
    <row r="2" spans="1:12">
      <c r="A2" s="43"/>
      <c r="B2" s="136" t="s">
        <v>1</v>
      </c>
      <c r="C2" s="139"/>
      <c r="D2" s="141"/>
      <c r="E2" s="43"/>
      <c r="F2" s="43"/>
      <c r="G2" s="43"/>
      <c r="H2" s="43"/>
      <c r="I2" s="43"/>
      <c r="J2" s="10"/>
      <c r="K2" s="10"/>
      <c r="L2" s="10"/>
    </row>
    <row r="3" spans="1:12">
      <c r="A3" s="43"/>
      <c r="B3" s="137" t="s">
        <v>135</v>
      </c>
      <c r="C3" s="43"/>
      <c r="D3" s="142"/>
      <c r="E3" s="43"/>
      <c r="F3" s="43"/>
      <c r="G3" s="43"/>
      <c r="H3" s="43"/>
      <c r="I3" s="43"/>
      <c r="J3" s="10"/>
      <c r="K3" s="10"/>
      <c r="L3" s="10"/>
    </row>
    <row r="4" spans="1:12">
      <c r="A4" s="43"/>
      <c r="B4" s="137" t="s">
        <v>3</v>
      </c>
      <c r="C4" s="43"/>
      <c r="D4" s="142"/>
      <c r="E4" s="43"/>
      <c r="F4" s="43"/>
      <c r="G4" s="43"/>
      <c r="H4" s="43"/>
      <c r="I4" s="43"/>
      <c r="J4" s="10"/>
      <c r="K4" s="10"/>
      <c r="L4" s="10"/>
    </row>
    <row r="5" spans="1:12">
      <c r="A5" s="43"/>
      <c r="B5" s="137" t="s">
        <v>5</v>
      </c>
      <c r="C5" s="43"/>
      <c r="D5" s="142"/>
      <c r="E5" s="43"/>
      <c r="F5" s="43"/>
      <c r="G5" s="43"/>
      <c r="H5" s="43"/>
      <c r="I5" s="43"/>
      <c r="J5" s="10"/>
      <c r="K5" s="10"/>
      <c r="L5" s="10"/>
    </row>
    <row r="6" spans="1:12">
      <c r="A6" s="43"/>
      <c r="B6" s="138" t="s">
        <v>7</v>
      </c>
      <c r="C6" s="140"/>
      <c r="D6" s="143"/>
      <c r="E6" s="43"/>
      <c r="F6" s="43"/>
      <c r="G6" s="43"/>
      <c r="H6" s="43"/>
      <c r="I6" s="43"/>
      <c r="J6" s="10"/>
      <c r="K6" s="10"/>
      <c r="L6" s="10"/>
    </row>
    <row r="7" spans="1:12">
      <c r="A7" s="43"/>
      <c r="B7" s="43"/>
      <c r="C7" s="43"/>
      <c r="D7" s="43"/>
      <c r="E7" s="43"/>
      <c r="F7" s="43"/>
      <c r="G7" s="43"/>
      <c r="H7" s="43"/>
      <c r="I7" s="43"/>
      <c r="J7" s="10"/>
      <c r="K7" s="10"/>
      <c r="L7" s="10"/>
    </row>
    <row r="8" spans="1:12" ht="45">
      <c r="A8" s="12"/>
      <c r="B8" s="61" t="s">
        <v>8</v>
      </c>
      <c r="C8" s="61" t="s">
        <v>9</v>
      </c>
      <c r="D8" s="61" t="s">
        <v>10</v>
      </c>
      <c r="E8" s="62" t="s">
        <v>11</v>
      </c>
      <c r="F8" s="13" t="s">
        <v>12</v>
      </c>
      <c r="G8" s="61" t="s">
        <v>13</v>
      </c>
      <c r="H8" s="61" t="s">
        <v>14</v>
      </c>
      <c r="I8" s="13" t="s">
        <v>15</v>
      </c>
      <c r="J8" s="11"/>
      <c r="K8" s="11"/>
      <c r="L8" s="11"/>
    </row>
    <row r="9" spans="1:12" ht="15.75" thickBot="1">
      <c r="A9" s="8"/>
      <c r="B9" s="244" t="s">
        <v>16</v>
      </c>
      <c r="C9" s="245"/>
      <c r="D9" s="245"/>
      <c r="E9" s="246"/>
      <c r="F9" s="245"/>
      <c r="G9" s="245"/>
      <c r="H9" s="247"/>
      <c r="I9" s="60"/>
      <c r="J9" s="10"/>
      <c r="K9" s="10"/>
      <c r="L9" s="10"/>
    </row>
    <row r="10" spans="1:12" ht="17.25" thickBot="1">
      <c r="A10" s="14" t="s">
        <v>17</v>
      </c>
      <c r="B10" s="78" t="s">
        <v>160</v>
      </c>
      <c r="C10" s="94"/>
      <c r="D10" s="76">
        <v>1120000</v>
      </c>
      <c r="E10" s="108"/>
      <c r="F10" s="248">
        <f>MIN(D10,E10)*C10</f>
        <v>0</v>
      </c>
      <c r="G10" s="102"/>
      <c r="H10" s="144"/>
      <c r="I10" s="16"/>
      <c r="J10" s="10"/>
      <c r="K10" s="10"/>
      <c r="L10" s="10"/>
    </row>
    <row r="11" spans="1:12" ht="17.25" thickBot="1">
      <c r="A11" s="14" t="s">
        <v>19</v>
      </c>
      <c r="B11" s="79" t="s">
        <v>161</v>
      </c>
      <c r="C11" s="95"/>
      <c r="D11" s="77">
        <v>1220000</v>
      </c>
      <c r="E11" s="109"/>
      <c r="F11" s="249">
        <f t="shared" ref="F11:F17" si="0">MIN(D11,E11)*C11</f>
        <v>0</v>
      </c>
      <c r="G11" s="103"/>
      <c r="H11" s="145"/>
      <c r="I11" s="17"/>
      <c r="J11" s="10"/>
      <c r="K11" s="10"/>
      <c r="L11" s="10"/>
    </row>
    <row r="12" spans="1:12" ht="17.25" thickBot="1">
      <c r="A12" s="14" t="s">
        <v>21</v>
      </c>
      <c r="B12" s="79" t="s">
        <v>162</v>
      </c>
      <c r="C12" s="95"/>
      <c r="D12" s="59">
        <v>1100000</v>
      </c>
      <c r="E12" s="110"/>
      <c r="F12" s="249">
        <f t="shared" si="0"/>
        <v>0</v>
      </c>
      <c r="G12" s="103"/>
      <c r="H12" s="145"/>
      <c r="I12" s="17"/>
      <c r="J12" s="10"/>
      <c r="K12" s="10"/>
      <c r="L12" s="10"/>
    </row>
    <row r="13" spans="1:12" ht="15.75" thickBot="1">
      <c r="A13" s="14" t="s">
        <v>23</v>
      </c>
      <c r="B13" s="79" t="s">
        <v>163</v>
      </c>
      <c r="C13" s="96"/>
      <c r="D13" s="59">
        <v>1100000</v>
      </c>
      <c r="E13" s="111"/>
      <c r="F13" s="249">
        <f t="shared" si="0"/>
        <v>0</v>
      </c>
      <c r="G13" s="104"/>
      <c r="H13" s="146"/>
      <c r="I13" s="20"/>
      <c r="J13" s="10"/>
      <c r="K13" s="10"/>
      <c r="L13" s="10"/>
    </row>
    <row r="14" spans="1:12" ht="15.75" thickBot="1">
      <c r="A14" s="14" t="s">
        <v>25</v>
      </c>
      <c r="B14" s="79" t="s">
        <v>164</v>
      </c>
      <c r="C14" s="96"/>
      <c r="D14" s="59">
        <v>1000000</v>
      </c>
      <c r="E14" s="111"/>
      <c r="F14" s="249">
        <f t="shared" si="0"/>
        <v>0</v>
      </c>
      <c r="G14" s="104"/>
      <c r="H14" s="146"/>
      <c r="I14" s="20"/>
      <c r="J14" s="10"/>
      <c r="K14" s="10"/>
      <c r="L14" s="10"/>
    </row>
    <row r="15" spans="1:12" ht="15.75" thickBot="1">
      <c r="A15" s="14" t="s">
        <v>27</v>
      </c>
      <c r="B15" s="79" t="s">
        <v>165</v>
      </c>
      <c r="C15" s="96"/>
      <c r="D15" s="59">
        <v>1120000</v>
      </c>
      <c r="E15" s="111"/>
      <c r="F15" s="249">
        <f t="shared" si="0"/>
        <v>0</v>
      </c>
      <c r="G15" s="104"/>
      <c r="H15" s="146"/>
      <c r="I15" s="20"/>
      <c r="J15" s="10"/>
      <c r="K15" s="10"/>
      <c r="L15" s="10"/>
    </row>
    <row r="16" spans="1:12" ht="17.25" thickBot="1">
      <c r="A16" s="14" t="s">
        <v>29</v>
      </c>
      <c r="B16" s="79" t="s">
        <v>166</v>
      </c>
      <c r="C16" s="96"/>
      <c r="D16" s="59">
        <v>670000</v>
      </c>
      <c r="E16" s="111"/>
      <c r="F16" s="249">
        <f t="shared" si="0"/>
        <v>0</v>
      </c>
      <c r="G16" s="104"/>
      <c r="H16" s="146"/>
      <c r="I16" s="20"/>
      <c r="J16" s="10"/>
      <c r="K16" s="10"/>
      <c r="L16" s="10"/>
    </row>
    <row r="17" spans="1:12" ht="17.25" thickBot="1">
      <c r="A17" s="14" t="s">
        <v>31</v>
      </c>
      <c r="B17" s="79" t="s">
        <v>167</v>
      </c>
      <c r="C17" s="96"/>
      <c r="D17" s="59">
        <v>500000</v>
      </c>
      <c r="E17" s="111"/>
      <c r="F17" s="249">
        <f t="shared" si="0"/>
        <v>0</v>
      </c>
      <c r="G17" s="104"/>
      <c r="H17" s="146"/>
      <c r="I17" s="20"/>
      <c r="J17" s="10"/>
      <c r="K17" s="10"/>
      <c r="L17" s="10"/>
    </row>
    <row r="18" spans="1:12" ht="15.75" thickBot="1">
      <c r="A18" s="14" t="s">
        <v>33</v>
      </c>
      <c r="B18" s="352" t="s">
        <v>139</v>
      </c>
      <c r="C18" s="353"/>
      <c r="D18" s="354" t="s">
        <v>112</v>
      </c>
      <c r="E18" s="355"/>
      <c r="F18" s="351"/>
      <c r="G18" s="356"/>
      <c r="H18" s="357"/>
      <c r="I18" s="20"/>
      <c r="J18" s="10"/>
      <c r="K18" s="10"/>
      <c r="L18" s="10"/>
    </row>
    <row r="19" spans="1:12">
      <c r="A19" s="4"/>
      <c r="B19" s="5"/>
      <c r="C19" s="6"/>
      <c r="D19" s="209"/>
      <c r="E19" s="9" t="s">
        <v>41</v>
      </c>
      <c r="F19" s="154">
        <f>SUM(F9:F17)</f>
        <v>0</v>
      </c>
      <c r="G19" s="5"/>
      <c r="H19" s="5"/>
      <c r="I19" s="5"/>
      <c r="J19" s="10"/>
      <c r="K19" s="10"/>
      <c r="L19" s="10"/>
    </row>
    <row r="20" spans="1:12">
      <c r="A20" s="8"/>
      <c r="B20" s="5"/>
      <c r="C20" s="6"/>
      <c r="D20" s="6"/>
      <c r="E20" s="6"/>
      <c r="F20" s="155"/>
      <c r="G20" s="5"/>
      <c r="H20" s="5"/>
      <c r="I20" s="5"/>
      <c r="J20" s="10"/>
      <c r="K20" s="10"/>
      <c r="L20" s="10"/>
    </row>
    <row r="21" spans="1:12" ht="15.75" thickBot="1">
      <c r="A21" s="8"/>
      <c r="B21" s="5"/>
      <c r="C21" s="6"/>
      <c r="D21" s="6"/>
      <c r="E21" s="6"/>
      <c r="F21" s="155"/>
      <c r="G21" s="5"/>
      <c r="H21" s="5"/>
      <c r="I21" s="5"/>
      <c r="J21" s="10"/>
      <c r="K21" s="10"/>
      <c r="L21" s="10"/>
    </row>
    <row r="22" spans="1:12" ht="15.75" thickBot="1">
      <c r="A22" s="8"/>
      <c r="B22" s="70" t="s">
        <v>42</v>
      </c>
      <c r="C22" s="71"/>
      <c r="D22" s="71"/>
      <c r="E22" s="72"/>
      <c r="F22" s="164"/>
      <c r="G22" s="71"/>
      <c r="H22" s="71"/>
      <c r="I22" s="160"/>
      <c r="J22" s="11"/>
      <c r="K22" s="10"/>
      <c r="L22" s="10"/>
    </row>
    <row r="23" spans="1:12" ht="15.75" thickBot="1">
      <c r="A23" s="251" t="s">
        <v>43</v>
      </c>
      <c r="B23" s="252" t="s">
        <v>168</v>
      </c>
      <c r="C23" s="129"/>
      <c r="D23" s="73" t="s">
        <v>141</v>
      </c>
      <c r="E23" s="127"/>
      <c r="F23" s="253">
        <f>MIN(D23,E23)*C23</f>
        <v>0</v>
      </c>
      <c r="G23" s="124"/>
      <c r="H23" s="169"/>
      <c r="I23" s="16"/>
      <c r="J23" s="10"/>
      <c r="K23" s="10"/>
      <c r="L23" s="10"/>
    </row>
    <row r="24" spans="1:12" ht="15.75" thickBot="1">
      <c r="A24" s="254" t="s">
        <v>45</v>
      </c>
      <c r="B24" s="56" t="s">
        <v>142</v>
      </c>
      <c r="C24" s="96"/>
      <c r="D24" s="64" t="s">
        <v>143</v>
      </c>
      <c r="E24" s="111"/>
      <c r="F24" s="249">
        <f t="shared" ref="F24:F27" si="1">MIN(D24,E24)*C24</f>
        <v>0</v>
      </c>
      <c r="G24" s="104"/>
      <c r="H24" s="146"/>
      <c r="I24" s="20"/>
      <c r="J24" s="10"/>
      <c r="K24" s="10"/>
      <c r="L24" s="10"/>
    </row>
    <row r="25" spans="1:12" ht="15.75" thickBot="1">
      <c r="A25" s="254" t="s">
        <v>47</v>
      </c>
      <c r="B25" s="173" t="s">
        <v>50</v>
      </c>
      <c r="C25" s="95"/>
      <c r="D25" s="58">
        <v>35000</v>
      </c>
      <c r="E25" s="110"/>
      <c r="F25" s="249">
        <f t="shared" si="1"/>
        <v>0</v>
      </c>
      <c r="G25" s="103"/>
      <c r="H25" s="145"/>
      <c r="I25" s="17"/>
      <c r="J25" s="10"/>
      <c r="K25" s="10"/>
      <c r="L25" s="10"/>
    </row>
    <row r="26" spans="1:12" ht="15.75" thickBot="1">
      <c r="A26" s="254" t="s">
        <v>49</v>
      </c>
      <c r="B26" s="255" t="s">
        <v>117</v>
      </c>
      <c r="C26" s="95"/>
      <c r="D26" s="58">
        <v>150000</v>
      </c>
      <c r="E26" s="110"/>
      <c r="F26" s="249">
        <f t="shared" si="1"/>
        <v>0</v>
      </c>
      <c r="G26" s="103"/>
      <c r="H26" s="145"/>
      <c r="I26" s="17"/>
      <c r="J26" s="10"/>
      <c r="K26" s="10"/>
      <c r="L26" s="10"/>
    </row>
    <row r="27" spans="1:12" ht="15.75" thickBot="1">
      <c r="A27" s="254" t="s">
        <v>51</v>
      </c>
      <c r="B27" s="256" t="s">
        <v>52</v>
      </c>
      <c r="C27" s="97"/>
      <c r="D27" s="257" t="s">
        <v>144</v>
      </c>
      <c r="E27" s="112"/>
      <c r="F27" s="250">
        <f t="shared" si="1"/>
        <v>0</v>
      </c>
      <c r="G27" s="105"/>
      <c r="H27" s="147"/>
      <c r="I27" s="20"/>
      <c r="J27" s="25"/>
      <c r="K27" s="25"/>
      <c r="L27" s="25"/>
    </row>
    <row r="28" spans="1:12">
      <c r="A28" s="26"/>
      <c r="B28" s="6"/>
      <c r="C28" s="6"/>
      <c r="D28" s="209"/>
      <c r="E28" s="9" t="s">
        <v>41</v>
      </c>
      <c r="F28" s="154">
        <f>SUM(F23:F27)</f>
        <v>0</v>
      </c>
      <c r="G28" s="6"/>
      <c r="H28" s="6"/>
      <c r="I28" s="6"/>
      <c r="J28" s="10"/>
      <c r="K28" s="10"/>
      <c r="L28" s="10"/>
    </row>
    <row r="29" spans="1:12">
      <c r="A29" s="26"/>
      <c r="B29" s="6"/>
      <c r="C29" s="6"/>
      <c r="D29" s="209"/>
      <c r="E29" s="9"/>
      <c r="F29" s="154"/>
      <c r="G29" s="6"/>
      <c r="H29" s="6"/>
      <c r="I29" s="6"/>
      <c r="J29" s="10"/>
      <c r="K29" s="10"/>
      <c r="L29" s="10"/>
    </row>
    <row r="30" spans="1:12">
      <c r="A30" s="8"/>
      <c r="B30" s="5"/>
      <c r="C30" s="6"/>
      <c r="D30" s="6"/>
      <c r="E30" s="7"/>
      <c r="F30" s="155"/>
      <c r="G30" s="5"/>
      <c r="H30" s="5"/>
      <c r="I30" s="5"/>
      <c r="J30" s="10"/>
      <c r="K30" s="10"/>
      <c r="L30" s="10"/>
    </row>
    <row r="31" spans="1:12">
      <c r="A31" s="8"/>
      <c r="B31" s="70" t="s">
        <v>67</v>
      </c>
      <c r="C31" s="71"/>
      <c r="D31" s="71"/>
      <c r="E31" s="72"/>
      <c r="F31" s="164"/>
      <c r="G31" s="71"/>
      <c r="H31" s="71"/>
      <c r="I31" s="2"/>
      <c r="J31" s="10"/>
      <c r="K31" s="10"/>
      <c r="L31" s="10"/>
    </row>
    <row r="32" spans="1:12" ht="17.25" thickBot="1">
      <c r="A32" s="24" t="s">
        <v>68</v>
      </c>
      <c r="B32" s="258" t="s">
        <v>69</v>
      </c>
      <c r="C32" s="195"/>
      <c r="D32" s="196" t="s">
        <v>169</v>
      </c>
      <c r="E32" s="197"/>
      <c r="F32" s="198"/>
      <c r="G32" s="199"/>
      <c r="H32" s="200"/>
      <c r="I32" s="16"/>
      <c r="J32" s="10"/>
      <c r="K32" s="10"/>
      <c r="L32" s="10"/>
    </row>
    <row r="33" spans="1:12" ht="25.5" thickBot="1">
      <c r="A33" s="24" t="s">
        <v>71</v>
      </c>
      <c r="B33" s="259" t="s">
        <v>72</v>
      </c>
      <c r="C33" s="96"/>
      <c r="D33" s="67">
        <v>130000</v>
      </c>
      <c r="E33" s="111"/>
      <c r="F33" s="260">
        <f>MIN(D33,E33)*C33</f>
        <v>0</v>
      </c>
      <c r="G33" s="104"/>
      <c r="H33" s="121"/>
      <c r="I33" s="20"/>
      <c r="J33" s="10"/>
      <c r="K33" s="10"/>
      <c r="L33" s="10"/>
    </row>
    <row r="34" spans="1:12" ht="15.75" thickBot="1">
      <c r="A34" s="69" t="s">
        <v>73</v>
      </c>
      <c r="B34" s="261" t="s">
        <v>74</v>
      </c>
      <c r="C34" s="100"/>
      <c r="D34" s="68">
        <v>110000</v>
      </c>
      <c r="E34" s="113"/>
      <c r="F34" s="260">
        <f t="shared" ref="F34:F35" si="2">MIN(D34,E34)*C34</f>
        <v>0</v>
      </c>
      <c r="G34" s="106"/>
      <c r="H34" s="125"/>
      <c r="I34" s="20"/>
      <c r="J34" s="10"/>
      <c r="K34" s="10"/>
      <c r="L34" s="10"/>
    </row>
    <row r="35" spans="1:12">
      <c r="A35" s="66" t="s">
        <v>75</v>
      </c>
      <c r="B35" s="262" t="s">
        <v>147</v>
      </c>
      <c r="C35" s="100"/>
      <c r="D35" s="68">
        <v>55000</v>
      </c>
      <c r="E35" s="113"/>
      <c r="F35" s="260">
        <f t="shared" si="2"/>
        <v>0</v>
      </c>
      <c r="G35" s="106"/>
      <c r="H35" s="125"/>
      <c r="I35" s="20"/>
      <c r="J35" s="10"/>
      <c r="K35" s="10"/>
      <c r="L35" s="10"/>
    </row>
    <row r="36" spans="1:12" ht="16.5">
      <c r="A36" s="66" t="s">
        <v>125</v>
      </c>
      <c r="B36" s="263" t="s">
        <v>78</v>
      </c>
      <c r="C36" s="189"/>
      <c r="D36" s="190" t="s">
        <v>170</v>
      </c>
      <c r="E36" s="191"/>
      <c r="F36" s="192"/>
      <c r="G36" s="193"/>
      <c r="H36" s="194"/>
      <c r="I36" s="44"/>
      <c r="J36" s="25"/>
      <c r="K36" s="25"/>
      <c r="L36" s="25"/>
    </row>
    <row r="37" spans="1:12">
      <c r="A37" s="26"/>
      <c r="B37" s="5"/>
      <c r="C37" s="6"/>
      <c r="D37" s="6"/>
      <c r="E37" s="9" t="s">
        <v>41</v>
      </c>
      <c r="F37" s="154">
        <f>SUM(F33:F35)</f>
        <v>0</v>
      </c>
      <c r="G37" s="5"/>
      <c r="H37" s="5"/>
      <c r="I37" s="5"/>
      <c r="J37" s="25"/>
      <c r="K37" s="25"/>
      <c r="L37" s="25"/>
    </row>
    <row r="38" spans="1:12">
      <c r="A38" s="26"/>
      <c r="B38" s="5"/>
      <c r="C38" s="6"/>
      <c r="D38" s="6"/>
      <c r="E38" s="7"/>
      <c r="F38" s="155"/>
      <c r="G38" s="5"/>
      <c r="H38" s="5"/>
      <c r="I38" s="5"/>
      <c r="J38" s="25"/>
      <c r="K38" s="25"/>
      <c r="L38" s="25"/>
    </row>
    <row r="39" spans="1:12" ht="15.75" thickBot="1">
      <c r="A39" s="26"/>
      <c r="B39" s="5"/>
      <c r="C39" s="6"/>
      <c r="D39" s="6"/>
      <c r="E39" s="7"/>
      <c r="F39" s="155"/>
      <c r="G39" s="5"/>
      <c r="H39" s="5"/>
      <c r="I39" s="5"/>
      <c r="J39" s="25"/>
      <c r="K39" s="25"/>
      <c r="L39" s="25"/>
    </row>
    <row r="40" spans="1:12" ht="15.75" thickBot="1">
      <c r="A40" s="8"/>
      <c r="B40" s="174" t="s">
        <v>80</v>
      </c>
      <c r="C40" s="264" t="s">
        <v>81</v>
      </c>
      <c r="D40" s="176"/>
      <c r="E40" s="265"/>
      <c r="F40" s="178"/>
      <c r="G40" s="176"/>
      <c r="H40" s="176"/>
      <c r="I40" s="54"/>
      <c r="J40" s="10"/>
      <c r="K40" s="10"/>
      <c r="L40" s="10"/>
    </row>
    <row r="41" spans="1:12" ht="15.75" thickBot="1">
      <c r="A41" s="24" t="s">
        <v>82</v>
      </c>
      <c r="B41" s="55" t="s">
        <v>171</v>
      </c>
      <c r="C41" s="94"/>
      <c r="D41" s="266" t="s">
        <v>172</v>
      </c>
      <c r="E41" s="108"/>
      <c r="F41" s="267">
        <f>MIN(D41,E41)*C41</f>
        <v>0</v>
      </c>
      <c r="G41" s="94"/>
      <c r="H41" s="180"/>
      <c r="I41" s="46"/>
      <c r="J41" s="25"/>
      <c r="K41" s="25"/>
      <c r="L41" s="25"/>
    </row>
    <row r="42" spans="1:12" ht="15.75" thickBot="1">
      <c r="A42" s="24" t="s">
        <v>84</v>
      </c>
      <c r="B42" s="56" t="s">
        <v>173</v>
      </c>
      <c r="C42" s="96"/>
      <c r="D42" s="268" t="s">
        <v>174</v>
      </c>
      <c r="E42" s="111"/>
      <c r="F42" s="269">
        <f t="shared" ref="F42:F45" si="3">MIN(D42,E42)*C42</f>
        <v>0</v>
      </c>
      <c r="G42" s="96"/>
      <c r="H42" s="148"/>
      <c r="I42" s="19"/>
      <c r="J42" s="25"/>
      <c r="K42" s="25"/>
      <c r="L42" s="25"/>
    </row>
    <row r="43" spans="1:12" ht="15.75" thickBot="1">
      <c r="A43" s="24" t="s">
        <v>86</v>
      </c>
      <c r="B43" s="56" t="s">
        <v>175</v>
      </c>
      <c r="C43" s="96"/>
      <c r="D43" s="270" t="s">
        <v>176</v>
      </c>
      <c r="E43" s="111"/>
      <c r="F43" s="269">
        <f t="shared" si="3"/>
        <v>0</v>
      </c>
      <c r="G43" s="96"/>
      <c r="H43" s="148"/>
      <c r="I43" s="19"/>
      <c r="J43" s="25"/>
      <c r="K43" s="25"/>
      <c r="L43" s="25"/>
    </row>
    <row r="44" spans="1:12" ht="15.75" thickBot="1">
      <c r="A44" s="24" t="s">
        <v>88</v>
      </c>
      <c r="B44" s="56" t="s">
        <v>177</v>
      </c>
      <c r="C44" s="96"/>
      <c r="D44" s="270" t="s">
        <v>178</v>
      </c>
      <c r="E44" s="111"/>
      <c r="F44" s="269">
        <f t="shared" si="3"/>
        <v>0</v>
      </c>
      <c r="G44" s="96"/>
      <c r="H44" s="148"/>
      <c r="I44" s="19"/>
      <c r="J44" s="25"/>
      <c r="K44" s="25"/>
      <c r="L44" s="25"/>
    </row>
    <row r="45" spans="1:12" ht="15.75" thickBot="1">
      <c r="A45" s="24" t="s">
        <v>90</v>
      </c>
      <c r="B45" s="57" t="s">
        <v>179</v>
      </c>
      <c r="C45" s="97"/>
      <c r="D45" s="271" t="s">
        <v>180</v>
      </c>
      <c r="E45" s="112"/>
      <c r="F45" s="250">
        <f t="shared" si="3"/>
        <v>0</v>
      </c>
      <c r="G45" s="97"/>
      <c r="H45" s="149"/>
      <c r="I45" s="22"/>
      <c r="J45" s="25"/>
      <c r="K45" s="25"/>
      <c r="L45" s="25"/>
    </row>
    <row r="46" spans="1:12">
      <c r="A46" s="26"/>
      <c r="B46" s="6"/>
      <c r="C46" s="6"/>
      <c r="D46" s="210"/>
      <c r="E46" s="9" t="s">
        <v>41</v>
      </c>
      <c r="F46" s="211">
        <f>SUM(F41:F45)</f>
        <v>0</v>
      </c>
      <c r="G46" s="6"/>
      <c r="H46" s="6"/>
      <c r="I46" s="6"/>
      <c r="J46" s="25"/>
      <c r="K46" s="25"/>
      <c r="L46" s="25"/>
    </row>
    <row r="47" spans="1:12">
      <c r="A47" s="26"/>
      <c r="B47" s="6"/>
      <c r="C47" s="6"/>
      <c r="D47" s="210"/>
      <c r="E47" s="7"/>
      <c r="F47" s="212"/>
      <c r="G47" s="6"/>
      <c r="H47" s="6"/>
      <c r="I47" s="6"/>
      <c r="J47" s="25"/>
      <c r="K47" s="25"/>
      <c r="L47" s="25"/>
    </row>
    <row r="48" spans="1:12">
      <c r="A48" s="8"/>
      <c r="B48" s="5"/>
      <c r="C48" s="6"/>
      <c r="D48" s="6"/>
      <c r="E48" s="7"/>
      <c r="F48" s="155"/>
      <c r="G48" s="5"/>
      <c r="H48" s="5"/>
      <c r="I48" s="5"/>
      <c r="J48" s="10"/>
      <c r="K48" s="10"/>
      <c r="L48" s="10"/>
    </row>
    <row r="49" spans="1:12" ht="15.75" thickBot="1">
      <c r="A49" s="8"/>
      <c r="B49" s="1" t="s">
        <v>92</v>
      </c>
      <c r="C49" s="2"/>
      <c r="D49" s="2"/>
      <c r="E49" s="3"/>
      <c r="F49" s="156"/>
      <c r="G49" s="2"/>
      <c r="H49" s="2"/>
      <c r="I49" s="2"/>
      <c r="J49" s="10"/>
      <c r="K49" s="10"/>
      <c r="L49" s="10"/>
    </row>
    <row r="50" spans="1:12" ht="15.75" thickBot="1">
      <c r="A50" s="24" t="s">
        <v>93</v>
      </c>
      <c r="B50" s="15" t="s">
        <v>94</v>
      </c>
      <c r="C50" s="94"/>
      <c r="D50" s="272">
        <v>635000</v>
      </c>
      <c r="E50" s="108"/>
      <c r="F50" s="248">
        <f>MIN(D50,E50)*C50</f>
        <v>0</v>
      </c>
      <c r="G50" s="102"/>
      <c r="H50" s="144"/>
      <c r="I50" s="16"/>
      <c r="J50" s="25"/>
      <c r="K50" s="25"/>
      <c r="L50" s="25"/>
    </row>
    <row r="51" spans="1:12" ht="15.75" thickBot="1">
      <c r="A51" s="24" t="s">
        <v>95</v>
      </c>
      <c r="B51" s="18" t="s">
        <v>132</v>
      </c>
      <c r="C51" s="96"/>
      <c r="D51" s="273">
        <v>1400000</v>
      </c>
      <c r="E51" s="111"/>
      <c r="F51" s="249">
        <f t="shared" ref="F51:F54" si="4">MIN(D51,E51)*C51</f>
        <v>0</v>
      </c>
      <c r="G51" s="104"/>
      <c r="H51" s="146"/>
      <c r="I51" s="20"/>
      <c r="J51" s="10"/>
      <c r="K51" s="10"/>
      <c r="L51" s="10"/>
    </row>
    <row r="52" spans="1:12" ht="15.75" thickBot="1">
      <c r="A52" s="24" t="s">
        <v>97</v>
      </c>
      <c r="B52" s="18" t="s">
        <v>96</v>
      </c>
      <c r="C52" s="130"/>
      <c r="D52" s="274">
        <v>135000</v>
      </c>
      <c r="E52" s="128"/>
      <c r="F52" s="249">
        <f t="shared" si="4"/>
        <v>0</v>
      </c>
      <c r="G52" s="126"/>
      <c r="H52" s="170"/>
      <c r="I52" s="75"/>
      <c r="J52" s="10"/>
      <c r="K52" s="10"/>
      <c r="L52" s="10"/>
    </row>
    <row r="53" spans="1:12" ht="15.75" thickBot="1">
      <c r="A53" s="24" t="s">
        <v>181</v>
      </c>
      <c r="B53" s="18" t="s">
        <v>98</v>
      </c>
      <c r="C53" s="130"/>
      <c r="D53" s="273">
        <v>200000</v>
      </c>
      <c r="E53" s="128"/>
      <c r="F53" s="249">
        <f t="shared" si="4"/>
        <v>0</v>
      </c>
      <c r="G53" s="126"/>
      <c r="H53" s="170"/>
      <c r="I53" s="75"/>
      <c r="J53" s="10"/>
      <c r="K53" s="10"/>
      <c r="L53" s="10"/>
    </row>
    <row r="54" spans="1:12" ht="15.75" thickBot="1">
      <c r="A54" s="24" t="s">
        <v>182</v>
      </c>
      <c r="B54" s="275" t="s">
        <v>183</v>
      </c>
      <c r="C54" s="97"/>
      <c r="D54" s="276">
        <v>270000</v>
      </c>
      <c r="E54" s="112"/>
      <c r="F54" s="250">
        <f t="shared" si="4"/>
        <v>0</v>
      </c>
      <c r="G54" s="105"/>
      <c r="H54" s="147"/>
      <c r="I54" s="23"/>
      <c r="J54" s="10"/>
      <c r="K54" s="10"/>
      <c r="L54" s="10"/>
    </row>
    <row r="55" spans="1:12">
      <c r="A55" s="26"/>
      <c r="B55" s="5"/>
      <c r="C55" s="6"/>
      <c r="D55" s="213"/>
      <c r="E55" s="9" t="s">
        <v>41</v>
      </c>
      <c r="F55" s="211">
        <f>SUM(F50:F51)</f>
        <v>0</v>
      </c>
      <c r="G55" s="5"/>
      <c r="H55" s="5"/>
      <c r="I55" s="5"/>
      <c r="J55" s="10"/>
      <c r="K55" s="10"/>
      <c r="L55" s="10"/>
    </row>
    <row r="56" spans="1:12">
      <c r="A56" s="26"/>
      <c r="B56" s="5"/>
      <c r="C56" s="6"/>
      <c r="D56" s="213"/>
      <c r="E56" s="7"/>
      <c r="F56" s="212"/>
      <c r="G56" s="5"/>
      <c r="H56" s="5"/>
      <c r="I56" s="5"/>
      <c r="J56" s="10"/>
      <c r="K56" s="10"/>
      <c r="L56" s="10"/>
    </row>
    <row r="57" spans="1:12">
      <c r="A57" s="35"/>
      <c r="B57" s="35"/>
      <c r="C57" s="35"/>
      <c r="D57" s="35"/>
      <c r="E57" s="36"/>
      <c r="F57" s="167"/>
      <c r="G57" s="35"/>
      <c r="H57" s="35"/>
      <c r="I57" s="35"/>
      <c r="J57" s="37"/>
      <c r="K57" s="37"/>
      <c r="L57" s="10"/>
    </row>
    <row r="58" spans="1:12">
      <c r="A58" s="8"/>
      <c r="B58" s="1" t="s">
        <v>99</v>
      </c>
      <c r="C58" s="2"/>
      <c r="D58" s="2"/>
      <c r="E58" s="3"/>
      <c r="F58" s="156"/>
      <c r="G58" s="2"/>
      <c r="H58" s="2"/>
      <c r="I58" s="2"/>
      <c r="J58" s="10"/>
      <c r="K58" s="10"/>
      <c r="L58" s="10"/>
    </row>
    <row r="59" spans="1:12">
      <c r="A59" s="24" t="s">
        <v>100</v>
      </c>
      <c r="B59" s="50" t="s">
        <v>101</v>
      </c>
      <c r="C59" s="131"/>
      <c r="D59" s="277">
        <v>300000</v>
      </c>
      <c r="E59" s="115"/>
      <c r="F59" s="278">
        <f>MIN(D59,E59)*C59</f>
        <v>0</v>
      </c>
      <c r="G59" s="107"/>
      <c r="H59" s="107"/>
      <c r="I59" s="49"/>
      <c r="J59" s="10"/>
      <c r="K59" s="10"/>
      <c r="L59" s="10"/>
    </row>
    <row r="60" spans="1:12">
      <c r="A60" s="26"/>
      <c r="B60" s="5"/>
      <c r="C60" s="6"/>
      <c r="D60" s="213"/>
      <c r="E60" s="9" t="s">
        <v>41</v>
      </c>
      <c r="F60" s="211">
        <f>SUM(F59)</f>
        <v>0</v>
      </c>
      <c r="G60" s="5"/>
      <c r="H60" s="5"/>
      <c r="I60" s="5"/>
      <c r="J60" s="10"/>
      <c r="K60" s="10"/>
      <c r="L60" s="10"/>
    </row>
    <row r="61" spans="1:12">
      <c r="A61" s="26"/>
      <c r="B61" s="5"/>
      <c r="C61" s="6"/>
      <c r="D61" s="213"/>
      <c r="E61" s="7"/>
      <c r="F61" s="212"/>
      <c r="G61" s="5"/>
      <c r="H61" s="5"/>
      <c r="I61" s="5"/>
      <c r="J61" s="10"/>
      <c r="K61" s="10"/>
      <c r="L61" s="10"/>
    </row>
    <row r="62" spans="1:12">
      <c r="A62" s="26"/>
      <c r="B62" s="5"/>
      <c r="C62" s="6"/>
      <c r="D62" s="213"/>
      <c r="E62" s="7"/>
      <c r="F62" s="212"/>
      <c r="G62" s="5"/>
      <c r="H62" s="5"/>
      <c r="I62" s="5"/>
      <c r="J62" s="10"/>
      <c r="K62" s="10"/>
      <c r="L62" s="10"/>
    </row>
    <row r="63" spans="1:12">
      <c r="A63" s="39"/>
      <c r="B63" s="51" t="s">
        <v>102</v>
      </c>
      <c r="C63" s="52"/>
      <c r="D63" s="52"/>
      <c r="E63" s="53"/>
      <c r="F63" s="279">
        <f>F19+F28+F37+F46+F55+F60</f>
        <v>0</v>
      </c>
      <c r="G63" s="52"/>
      <c r="H63" s="52"/>
      <c r="I63" s="52"/>
      <c r="J63" s="38"/>
      <c r="K63" s="38"/>
      <c r="L63" s="38"/>
    </row>
    <row r="64" spans="1:12">
      <c r="A64" s="40"/>
      <c r="B64" s="41"/>
      <c r="C64" s="42"/>
      <c r="D64" s="42"/>
      <c r="E64" s="9"/>
      <c r="F64" s="42"/>
      <c r="G64" s="41"/>
      <c r="H64" s="41"/>
      <c r="I64" s="41"/>
      <c r="J64" s="10"/>
      <c r="K64" s="10"/>
      <c r="L64" s="10"/>
    </row>
  </sheetData>
  <sheetProtection sheet="1" objects="1" scenarios="1" selectLockedCells="1"/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E12E-9511-46D9-A319-39AF445C01D9}">
  <sheetPr>
    <pageSetUpPr fitToPage="1"/>
  </sheetPr>
  <dimension ref="A1:O57"/>
  <sheetViews>
    <sheetView zoomScale="170" zoomScaleNormal="170" workbookViewId="0">
      <selection activeCell="C14" sqref="C14"/>
    </sheetView>
  </sheetViews>
  <sheetFormatPr defaultRowHeight="15"/>
  <cols>
    <col min="1" max="1" width="3.85546875" customWidth="1"/>
    <col min="2" max="2" width="30.7109375" customWidth="1"/>
    <col min="3" max="3" width="13.7109375" customWidth="1"/>
    <col min="4" max="4" width="6.28515625" customWidth="1"/>
    <col min="5" max="6" width="11.7109375" customWidth="1"/>
    <col min="7" max="7" width="6.28515625" customWidth="1"/>
    <col min="8" max="9" width="11.7109375" customWidth="1"/>
    <col min="10" max="10" width="6.28515625" customWidth="1"/>
    <col min="11" max="12" width="11.7109375" customWidth="1"/>
    <col min="13" max="13" width="6.28515625" customWidth="1"/>
    <col min="14" max="15" width="11.7109375" customWidth="1"/>
  </cols>
  <sheetData>
    <row r="1" spans="1:12" ht="15" customHeight="1">
      <c r="A1" s="377" t="s">
        <v>184</v>
      </c>
      <c r="B1" s="377"/>
      <c r="C1" s="377"/>
      <c r="D1" s="377"/>
      <c r="E1" s="377"/>
      <c r="F1" s="377"/>
      <c r="G1" s="377"/>
      <c r="H1" s="377"/>
      <c r="I1" s="377"/>
      <c r="J1" s="214"/>
      <c r="K1" s="214"/>
      <c r="L1" s="214"/>
    </row>
    <row r="2" spans="1:12" ht="15" customHeight="1">
      <c r="A2" s="43"/>
      <c r="B2" s="215" t="s">
        <v>1</v>
      </c>
      <c r="C2" s="93"/>
      <c r="D2" s="43"/>
      <c r="E2" s="43"/>
      <c r="F2" s="43"/>
      <c r="G2" s="43"/>
      <c r="H2" s="43"/>
      <c r="I2" s="43"/>
      <c r="J2" s="214"/>
      <c r="K2" s="214"/>
      <c r="L2" s="214"/>
    </row>
    <row r="3" spans="1:12" ht="15" customHeight="1">
      <c r="A3" s="43"/>
      <c r="B3" s="215" t="s">
        <v>185</v>
      </c>
      <c r="C3" s="93"/>
      <c r="D3" s="43"/>
      <c r="E3" s="43"/>
      <c r="F3" s="43"/>
      <c r="G3" s="43"/>
      <c r="H3" s="43"/>
      <c r="I3" s="43"/>
      <c r="J3" s="214"/>
      <c r="K3" s="214"/>
      <c r="L3" s="214"/>
    </row>
    <row r="4" spans="1:12">
      <c r="A4" s="216"/>
      <c r="B4" s="81"/>
      <c r="C4" s="216"/>
      <c r="D4" s="216"/>
      <c r="E4" s="216"/>
      <c r="F4" s="216"/>
      <c r="G4" s="216"/>
      <c r="H4" s="216"/>
      <c r="I4" s="216"/>
    </row>
    <row r="5" spans="1:12">
      <c r="A5" s="216"/>
      <c r="B5" s="217" t="s">
        <v>186</v>
      </c>
      <c r="C5" s="116"/>
      <c r="D5" s="216"/>
      <c r="E5" s="81"/>
      <c r="F5" s="218"/>
      <c r="G5" s="218"/>
      <c r="H5" s="218"/>
      <c r="I5" s="216"/>
    </row>
    <row r="6" spans="1:12">
      <c r="A6" s="216"/>
      <c r="B6" s="219" t="s">
        <v>187</v>
      </c>
      <c r="C6" s="117"/>
      <c r="D6" s="81"/>
      <c r="E6" s="81"/>
      <c r="F6" s="218"/>
      <c r="G6" s="218"/>
      <c r="H6" s="218"/>
      <c r="I6" s="216"/>
    </row>
    <row r="7" spans="1:12">
      <c r="A7" s="216"/>
      <c r="B7" s="219" t="s">
        <v>188</v>
      </c>
      <c r="C7" s="117"/>
      <c r="D7" s="81"/>
      <c r="E7" s="218"/>
      <c r="F7" s="218"/>
      <c r="G7" s="218"/>
      <c r="H7" s="218"/>
      <c r="I7" s="216"/>
    </row>
    <row r="8" spans="1:12">
      <c r="A8" s="216"/>
      <c r="B8" s="219" t="s">
        <v>189</v>
      </c>
      <c r="C8" s="117"/>
      <c r="D8" s="81"/>
      <c r="E8" s="218"/>
      <c r="F8" s="218"/>
      <c r="G8" s="218"/>
      <c r="H8" s="218"/>
      <c r="I8" s="216"/>
    </row>
    <row r="9" spans="1:12">
      <c r="A9" s="216"/>
      <c r="B9" s="219" t="s">
        <v>190</v>
      </c>
      <c r="C9" s="117"/>
      <c r="D9" s="81"/>
      <c r="E9" s="81"/>
      <c r="F9" s="81"/>
      <c r="G9" s="81"/>
      <c r="H9" s="81"/>
      <c r="I9" s="216"/>
    </row>
    <row r="10" spans="1:12">
      <c r="A10" s="216"/>
      <c r="B10" s="219" t="s">
        <v>191</v>
      </c>
      <c r="C10" s="117"/>
      <c r="D10" s="81"/>
      <c r="E10" s="81"/>
      <c r="F10" s="81"/>
      <c r="G10" s="81"/>
      <c r="H10" s="81"/>
      <c r="I10" s="216"/>
    </row>
    <row r="11" spans="1:12">
      <c r="B11" s="219" t="s">
        <v>192</v>
      </c>
      <c r="C11" s="117"/>
      <c r="D11" s="81"/>
      <c r="E11" s="81"/>
      <c r="F11" s="81"/>
      <c r="G11" s="81"/>
      <c r="H11" s="81"/>
    </row>
    <row r="12" spans="1:12">
      <c r="B12" s="219" t="s">
        <v>193</v>
      </c>
      <c r="C12" s="117"/>
      <c r="D12" s="81"/>
      <c r="E12" s="81"/>
      <c r="F12" s="81"/>
      <c r="G12" s="81"/>
      <c r="H12" s="81"/>
    </row>
    <row r="13" spans="1:12">
      <c r="B13" s="219" t="s">
        <v>194</v>
      </c>
      <c r="C13" s="117"/>
      <c r="D13" s="81"/>
      <c r="E13" s="81"/>
      <c r="F13" s="81"/>
      <c r="G13" s="81"/>
      <c r="H13" s="81"/>
    </row>
    <row r="14" spans="1:12">
      <c r="B14" s="219" t="s">
        <v>195</v>
      </c>
      <c r="C14" s="117"/>
      <c r="D14" s="81"/>
    </row>
    <row r="15" spans="1:12">
      <c r="B15" s="219" t="s">
        <v>196</v>
      </c>
      <c r="C15" s="117"/>
      <c r="D15" s="81"/>
    </row>
    <row r="16" spans="1:12">
      <c r="B16" s="219" t="s">
        <v>197</v>
      </c>
      <c r="C16" s="117"/>
      <c r="D16" s="81"/>
    </row>
    <row r="17" spans="2:15">
      <c r="B17" s="219" t="s">
        <v>198</v>
      </c>
      <c r="C17" s="117"/>
      <c r="D17" s="81"/>
    </row>
    <row r="18" spans="2:15">
      <c r="B18" s="219" t="s">
        <v>199</v>
      </c>
      <c r="C18" s="117"/>
      <c r="D18" s="81"/>
      <c r="E18" s="81"/>
    </row>
    <row r="19" spans="2:15">
      <c r="B19" s="219" t="s">
        <v>200</v>
      </c>
      <c r="C19" s="117"/>
      <c r="D19" s="81"/>
    </row>
    <row r="20" spans="2:15">
      <c r="B20" s="219" t="s">
        <v>201</v>
      </c>
      <c r="C20" s="117"/>
      <c r="D20" s="81"/>
    </row>
    <row r="21" spans="2:15">
      <c r="B21" s="220" t="s">
        <v>202</v>
      </c>
      <c r="C21" s="118"/>
      <c r="D21" s="81"/>
    </row>
    <row r="22" spans="2:15">
      <c r="C22" s="81"/>
      <c r="D22" s="81"/>
    </row>
    <row r="23" spans="2:15">
      <c r="B23" s="358" t="s">
        <v>203</v>
      </c>
      <c r="C23" s="359"/>
      <c r="D23" s="359"/>
      <c r="E23" s="360"/>
      <c r="F23" s="360"/>
      <c r="G23" s="360"/>
    </row>
    <row r="24" spans="2:15">
      <c r="B24" s="81" t="s">
        <v>204</v>
      </c>
      <c r="C24" s="81"/>
      <c r="D24" s="81"/>
      <c r="E24" s="81" t="s">
        <v>205</v>
      </c>
      <c r="H24" s="81" t="s">
        <v>206</v>
      </c>
      <c r="K24" s="81" t="s">
        <v>207</v>
      </c>
      <c r="N24" s="81" t="s">
        <v>208</v>
      </c>
    </row>
    <row r="25" spans="2:15" ht="15.75" thickBot="1">
      <c r="B25" s="81"/>
      <c r="C25" s="81"/>
      <c r="D25" s="81"/>
      <c r="E25" s="81"/>
      <c r="F25" s="81"/>
      <c r="G25" s="81"/>
    </row>
    <row r="26" spans="2:15" ht="15.75" thickBot="1">
      <c r="B26" s="221" t="s">
        <v>209</v>
      </c>
      <c r="C26" s="222" t="s">
        <v>210</v>
      </c>
      <c r="D26" s="81"/>
      <c r="E26" s="221" t="s">
        <v>209</v>
      </c>
      <c r="F26" s="222" t="s">
        <v>210</v>
      </c>
      <c r="G26" s="81"/>
      <c r="H26" s="223" t="s">
        <v>209</v>
      </c>
      <c r="I26" s="224" t="s">
        <v>210</v>
      </c>
      <c r="K26" s="221" t="s">
        <v>209</v>
      </c>
      <c r="L26" s="222" t="s">
        <v>210</v>
      </c>
      <c r="N26" s="223" t="s">
        <v>209</v>
      </c>
      <c r="O26" s="224" t="s">
        <v>210</v>
      </c>
    </row>
    <row r="27" spans="2:15">
      <c r="B27" s="225" t="s">
        <v>211</v>
      </c>
      <c r="C27" s="183" t="s">
        <v>119</v>
      </c>
      <c r="D27" s="81"/>
      <c r="E27" s="225" t="s">
        <v>212</v>
      </c>
      <c r="F27" s="183" t="s">
        <v>119</v>
      </c>
      <c r="G27" s="81"/>
      <c r="H27" s="226" t="s">
        <v>213</v>
      </c>
      <c r="I27" s="186" t="s">
        <v>119</v>
      </c>
      <c r="K27" s="225" t="s">
        <v>214</v>
      </c>
      <c r="L27" s="183" t="s">
        <v>119</v>
      </c>
      <c r="N27" s="226" t="s">
        <v>215</v>
      </c>
      <c r="O27" s="186" t="s">
        <v>119</v>
      </c>
    </row>
    <row r="28" spans="2:15">
      <c r="B28" s="227" t="s">
        <v>216</v>
      </c>
      <c r="C28" s="184" t="s">
        <v>119</v>
      </c>
      <c r="D28" s="81"/>
      <c r="E28" s="227" t="s">
        <v>217</v>
      </c>
      <c r="F28" s="184" t="s">
        <v>119</v>
      </c>
      <c r="G28" s="81"/>
      <c r="H28" s="227" t="s">
        <v>218</v>
      </c>
      <c r="I28" s="184" t="s">
        <v>119</v>
      </c>
      <c r="K28" s="227" t="s">
        <v>219</v>
      </c>
      <c r="L28" s="184" t="s">
        <v>119</v>
      </c>
      <c r="N28" s="227" t="s">
        <v>220</v>
      </c>
      <c r="O28" s="184" t="s">
        <v>119</v>
      </c>
    </row>
    <row r="29" spans="2:15">
      <c r="B29" s="227" t="s">
        <v>221</v>
      </c>
      <c r="C29" s="184" t="s">
        <v>119</v>
      </c>
      <c r="D29" s="81"/>
      <c r="E29" s="227" t="s">
        <v>222</v>
      </c>
      <c r="F29" s="184" t="s">
        <v>119</v>
      </c>
      <c r="G29" s="81"/>
      <c r="H29" s="227" t="s">
        <v>223</v>
      </c>
      <c r="I29" s="184" t="s">
        <v>119</v>
      </c>
      <c r="K29" s="227" t="s">
        <v>224</v>
      </c>
      <c r="L29" s="184" t="s">
        <v>119</v>
      </c>
      <c r="N29" s="227" t="s">
        <v>225</v>
      </c>
      <c r="O29" s="184" t="s">
        <v>119</v>
      </c>
    </row>
    <row r="30" spans="2:15">
      <c r="B30" s="227" t="s">
        <v>226</v>
      </c>
      <c r="C30" s="184" t="s">
        <v>119</v>
      </c>
      <c r="D30" s="81"/>
      <c r="E30" s="227" t="s">
        <v>227</v>
      </c>
      <c r="F30" s="184" t="s">
        <v>119</v>
      </c>
      <c r="G30" s="81"/>
      <c r="H30" s="227" t="s">
        <v>228</v>
      </c>
      <c r="I30" s="184" t="s">
        <v>119</v>
      </c>
      <c r="K30" s="227" t="s">
        <v>229</v>
      </c>
      <c r="L30" s="184" t="s">
        <v>119</v>
      </c>
      <c r="N30" s="227" t="s">
        <v>230</v>
      </c>
      <c r="O30" s="184" t="s">
        <v>119</v>
      </c>
    </row>
    <row r="31" spans="2:15">
      <c r="B31" s="227" t="s">
        <v>231</v>
      </c>
      <c r="C31" s="184" t="s">
        <v>119</v>
      </c>
      <c r="D31" s="81"/>
      <c r="E31" s="227" t="s">
        <v>232</v>
      </c>
      <c r="F31" s="184" t="s">
        <v>119</v>
      </c>
      <c r="G31" s="81"/>
      <c r="H31" s="227" t="s">
        <v>233</v>
      </c>
      <c r="I31" s="184" t="s">
        <v>119</v>
      </c>
      <c r="K31" s="227" t="s">
        <v>234</v>
      </c>
      <c r="L31" s="184" t="s">
        <v>119</v>
      </c>
      <c r="N31" s="227" t="s">
        <v>235</v>
      </c>
      <c r="O31" s="184" t="s">
        <v>119</v>
      </c>
    </row>
    <row r="32" spans="2:15">
      <c r="B32" s="227" t="s">
        <v>236</v>
      </c>
      <c r="C32" s="184" t="s">
        <v>119</v>
      </c>
      <c r="D32" s="81"/>
      <c r="E32" s="227" t="s">
        <v>237</v>
      </c>
      <c r="F32" s="184" t="s">
        <v>119</v>
      </c>
      <c r="G32" s="81"/>
      <c r="H32" s="227" t="s">
        <v>238</v>
      </c>
      <c r="I32" s="184" t="s">
        <v>119</v>
      </c>
      <c r="K32" s="227" t="s">
        <v>239</v>
      </c>
      <c r="L32" s="184" t="s">
        <v>119</v>
      </c>
      <c r="N32" s="227" t="s">
        <v>240</v>
      </c>
      <c r="O32" s="184" t="s">
        <v>119</v>
      </c>
    </row>
    <row r="33" spans="2:15">
      <c r="B33" s="227" t="s">
        <v>241</v>
      </c>
      <c r="C33" s="184" t="s">
        <v>119</v>
      </c>
      <c r="D33" s="81"/>
      <c r="E33" s="227" t="s">
        <v>242</v>
      </c>
      <c r="F33" s="184" t="s">
        <v>119</v>
      </c>
      <c r="G33" s="81"/>
      <c r="H33" s="227" t="s">
        <v>243</v>
      </c>
      <c r="I33" s="233"/>
      <c r="K33" s="227" t="s">
        <v>244</v>
      </c>
      <c r="L33" s="233"/>
      <c r="N33" s="227" t="s">
        <v>245</v>
      </c>
      <c r="O33" s="233"/>
    </row>
    <row r="34" spans="2:15" ht="15.75" thickBot="1">
      <c r="B34" s="228" t="s">
        <v>246</v>
      </c>
      <c r="C34" s="185" t="s">
        <v>119</v>
      </c>
      <c r="D34" s="81"/>
      <c r="E34" s="228" t="s">
        <v>247</v>
      </c>
      <c r="F34" s="185" t="s">
        <v>119</v>
      </c>
      <c r="G34" s="81"/>
      <c r="H34" s="227" t="s">
        <v>248</v>
      </c>
      <c r="I34" s="184" t="s">
        <v>119</v>
      </c>
      <c r="K34" s="227" t="s">
        <v>249</v>
      </c>
      <c r="L34" s="184" t="s">
        <v>119</v>
      </c>
      <c r="N34" s="227" t="s">
        <v>250</v>
      </c>
      <c r="O34" s="184" t="s">
        <v>119</v>
      </c>
    </row>
    <row r="35" spans="2:15">
      <c r="C35" s="81"/>
      <c r="D35" s="81"/>
      <c r="E35" s="81"/>
      <c r="F35" s="81" t="s">
        <v>119</v>
      </c>
      <c r="G35" s="81"/>
      <c r="H35" s="227" t="s">
        <v>251</v>
      </c>
      <c r="I35" s="184" t="s">
        <v>119</v>
      </c>
      <c r="K35" s="227" t="s">
        <v>252</v>
      </c>
      <c r="L35" s="184" t="s">
        <v>119</v>
      </c>
      <c r="N35" s="227" t="s">
        <v>253</v>
      </c>
      <c r="O35" s="184" t="s">
        <v>119</v>
      </c>
    </row>
    <row r="36" spans="2:15">
      <c r="C36" s="81"/>
      <c r="D36" s="81"/>
      <c r="E36" s="81"/>
      <c r="F36" s="81" t="s">
        <v>119</v>
      </c>
      <c r="G36" s="81"/>
      <c r="H36" s="227" t="s">
        <v>254</v>
      </c>
      <c r="I36" s="184" t="s">
        <v>119</v>
      </c>
      <c r="K36" s="227" t="s">
        <v>255</v>
      </c>
      <c r="L36" s="184" t="s">
        <v>119</v>
      </c>
      <c r="N36" s="227" t="s">
        <v>256</v>
      </c>
      <c r="O36" s="184" t="s">
        <v>119</v>
      </c>
    </row>
    <row r="37" spans="2:15">
      <c r="C37" s="81"/>
      <c r="D37" s="81"/>
      <c r="E37" s="81"/>
      <c r="F37" s="81" t="s">
        <v>119</v>
      </c>
      <c r="G37" s="81"/>
      <c r="H37" s="227" t="s">
        <v>257</v>
      </c>
      <c r="I37" s="184" t="s">
        <v>119</v>
      </c>
      <c r="K37" s="227" t="s">
        <v>258</v>
      </c>
      <c r="L37" s="184" t="s">
        <v>119</v>
      </c>
      <c r="N37" s="227" t="s">
        <v>259</v>
      </c>
      <c r="O37" s="184" t="s">
        <v>119</v>
      </c>
    </row>
    <row r="38" spans="2:15" ht="15.75" thickBot="1">
      <c r="C38" s="81"/>
      <c r="D38" s="81"/>
      <c r="E38" s="81"/>
      <c r="F38" s="81"/>
      <c r="G38" s="81"/>
      <c r="H38" s="228" t="s">
        <v>260</v>
      </c>
      <c r="I38" s="185" t="s">
        <v>119</v>
      </c>
      <c r="K38" s="228" t="s">
        <v>261</v>
      </c>
      <c r="L38" s="185" t="s">
        <v>119</v>
      </c>
      <c r="N38" s="228" t="s">
        <v>262</v>
      </c>
      <c r="O38" s="185" t="s">
        <v>119</v>
      </c>
    </row>
    <row r="39" spans="2:15" ht="15.75" thickBot="1">
      <c r="B39" s="81"/>
      <c r="C39" s="81"/>
      <c r="D39" s="81"/>
      <c r="E39" s="81"/>
      <c r="F39" s="81"/>
      <c r="G39" s="81"/>
      <c r="H39" s="81"/>
      <c r="I39" s="81"/>
      <c r="K39" s="81"/>
      <c r="L39" s="81"/>
      <c r="N39" s="81"/>
      <c r="O39" s="81"/>
    </row>
    <row r="40" spans="2:15" ht="15.75" thickBot="1">
      <c r="B40" s="221" t="s">
        <v>263</v>
      </c>
      <c r="C40" s="222" t="s">
        <v>210</v>
      </c>
      <c r="D40" s="81"/>
      <c r="E40" s="221" t="s">
        <v>263</v>
      </c>
      <c r="F40" s="222" t="s">
        <v>210</v>
      </c>
      <c r="G40" s="81"/>
      <c r="H40" s="229" t="s">
        <v>263</v>
      </c>
      <c r="I40" s="222" t="s">
        <v>210</v>
      </c>
      <c r="K40" s="229" t="s">
        <v>263</v>
      </c>
      <c r="L40" s="222" t="s">
        <v>210</v>
      </c>
      <c r="N40" s="229" t="s">
        <v>263</v>
      </c>
      <c r="O40" s="222" t="s">
        <v>210</v>
      </c>
    </row>
    <row r="41" spans="2:15">
      <c r="B41" s="225" t="s">
        <v>211</v>
      </c>
      <c r="C41" s="183" t="s">
        <v>119</v>
      </c>
      <c r="D41" s="81"/>
      <c r="E41" s="225" t="s">
        <v>212</v>
      </c>
      <c r="F41" s="183" t="s">
        <v>119</v>
      </c>
      <c r="G41" s="81"/>
      <c r="H41" s="226" t="s">
        <v>213</v>
      </c>
      <c r="I41" s="186" t="s">
        <v>119</v>
      </c>
      <c r="K41" s="225" t="s">
        <v>214</v>
      </c>
      <c r="L41" s="183" t="s">
        <v>119</v>
      </c>
      <c r="N41" s="226" t="s">
        <v>215</v>
      </c>
      <c r="O41" s="186" t="s">
        <v>119</v>
      </c>
    </row>
    <row r="42" spans="2:15">
      <c r="B42" s="227" t="s">
        <v>216</v>
      </c>
      <c r="C42" s="184" t="s">
        <v>119</v>
      </c>
      <c r="D42" s="81"/>
      <c r="E42" s="227" t="s">
        <v>217</v>
      </c>
      <c r="F42" s="184" t="s">
        <v>119</v>
      </c>
      <c r="G42" s="81"/>
      <c r="H42" s="227" t="s">
        <v>218</v>
      </c>
      <c r="I42" s="184" t="s">
        <v>119</v>
      </c>
      <c r="K42" s="227" t="s">
        <v>219</v>
      </c>
      <c r="L42" s="184" t="s">
        <v>119</v>
      </c>
      <c r="N42" s="227" t="s">
        <v>220</v>
      </c>
      <c r="O42" s="184" t="s">
        <v>119</v>
      </c>
    </row>
    <row r="43" spans="2:15">
      <c r="B43" s="227" t="s">
        <v>221</v>
      </c>
      <c r="C43" s="184" t="s">
        <v>119</v>
      </c>
      <c r="D43" s="81"/>
      <c r="E43" s="227" t="s">
        <v>222</v>
      </c>
      <c r="F43" s="184" t="s">
        <v>119</v>
      </c>
      <c r="G43" s="81"/>
      <c r="H43" s="227" t="s">
        <v>223</v>
      </c>
      <c r="I43" s="184" t="s">
        <v>119</v>
      </c>
      <c r="K43" s="227" t="s">
        <v>224</v>
      </c>
      <c r="L43" s="184" t="s">
        <v>119</v>
      </c>
      <c r="N43" s="227" t="s">
        <v>225</v>
      </c>
      <c r="O43" s="184" t="s">
        <v>119</v>
      </c>
    </row>
    <row r="44" spans="2:15">
      <c r="B44" s="227" t="s">
        <v>226</v>
      </c>
      <c r="C44" s="184" t="s">
        <v>119</v>
      </c>
      <c r="D44" s="81"/>
      <c r="E44" s="227" t="s">
        <v>227</v>
      </c>
      <c r="F44" s="184" t="s">
        <v>119</v>
      </c>
      <c r="G44" s="81"/>
      <c r="H44" s="227" t="s">
        <v>228</v>
      </c>
      <c r="I44" s="184" t="s">
        <v>119</v>
      </c>
      <c r="K44" s="227" t="s">
        <v>229</v>
      </c>
      <c r="L44" s="184" t="s">
        <v>119</v>
      </c>
      <c r="N44" s="227" t="s">
        <v>230</v>
      </c>
      <c r="O44" s="184" t="s">
        <v>119</v>
      </c>
    </row>
    <row r="45" spans="2:15">
      <c r="B45" s="227" t="s">
        <v>231</v>
      </c>
      <c r="C45" s="184" t="s">
        <v>119</v>
      </c>
      <c r="D45" s="81"/>
      <c r="E45" s="227" t="s">
        <v>232</v>
      </c>
      <c r="F45" s="184" t="s">
        <v>119</v>
      </c>
      <c r="G45" s="81"/>
      <c r="H45" s="227" t="s">
        <v>233</v>
      </c>
      <c r="I45" s="184" t="s">
        <v>119</v>
      </c>
      <c r="K45" s="227" t="s">
        <v>234</v>
      </c>
      <c r="L45" s="184" t="s">
        <v>119</v>
      </c>
      <c r="N45" s="227" t="s">
        <v>235</v>
      </c>
      <c r="O45" s="184" t="s">
        <v>119</v>
      </c>
    </row>
    <row r="46" spans="2:15">
      <c r="B46" s="227" t="s">
        <v>236</v>
      </c>
      <c r="C46" s="184" t="s">
        <v>119</v>
      </c>
      <c r="D46" s="81"/>
      <c r="E46" s="227" t="s">
        <v>237</v>
      </c>
      <c r="F46" s="184" t="s">
        <v>119</v>
      </c>
      <c r="G46" s="81"/>
      <c r="H46" s="227" t="s">
        <v>238</v>
      </c>
      <c r="I46" s="184" t="s">
        <v>119</v>
      </c>
      <c r="K46" s="227" t="s">
        <v>239</v>
      </c>
      <c r="L46" s="184" t="s">
        <v>119</v>
      </c>
      <c r="N46" s="227" t="s">
        <v>240</v>
      </c>
      <c r="O46" s="184" t="s">
        <v>119</v>
      </c>
    </row>
    <row r="47" spans="2:15">
      <c r="B47" s="227" t="s">
        <v>241</v>
      </c>
      <c r="C47" s="184" t="s">
        <v>119</v>
      </c>
      <c r="D47" s="81"/>
      <c r="E47" s="227" t="s">
        <v>242</v>
      </c>
      <c r="F47" s="184" t="s">
        <v>119</v>
      </c>
      <c r="G47" s="81"/>
      <c r="H47" s="227" t="s">
        <v>243</v>
      </c>
      <c r="I47" s="233"/>
      <c r="K47" s="227" t="s">
        <v>244</v>
      </c>
      <c r="L47" s="233"/>
      <c r="N47" s="227" t="s">
        <v>245</v>
      </c>
      <c r="O47" s="233"/>
    </row>
    <row r="48" spans="2:15" ht="15.75" thickBot="1">
      <c r="B48" s="228" t="s">
        <v>246</v>
      </c>
      <c r="C48" s="185" t="s">
        <v>119</v>
      </c>
      <c r="D48" s="81"/>
      <c r="E48" s="228" t="s">
        <v>247</v>
      </c>
      <c r="F48" s="185" t="s">
        <v>119</v>
      </c>
      <c r="G48" s="81"/>
      <c r="H48" s="227" t="s">
        <v>248</v>
      </c>
      <c r="I48" s="184" t="s">
        <v>119</v>
      </c>
      <c r="K48" s="227" t="s">
        <v>249</v>
      </c>
      <c r="L48" s="184" t="s">
        <v>119</v>
      </c>
      <c r="N48" s="227" t="s">
        <v>250</v>
      </c>
      <c r="O48" s="184" t="s">
        <v>119</v>
      </c>
    </row>
    <row r="49" spans="2:15">
      <c r="B49" s="81"/>
      <c r="C49" s="81" t="s">
        <v>119</v>
      </c>
      <c r="D49" s="81"/>
      <c r="E49" s="81"/>
      <c r="F49" s="81"/>
      <c r="G49" s="81"/>
      <c r="H49" s="227" t="s">
        <v>251</v>
      </c>
      <c r="I49" s="184" t="s">
        <v>119</v>
      </c>
      <c r="K49" s="227" t="s">
        <v>252</v>
      </c>
      <c r="L49" s="184" t="s">
        <v>119</v>
      </c>
      <c r="N49" s="227" t="s">
        <v>253</v>
      </c>
      <c r="O49" s="184" t="s">
        <v>119</v>
      </c>
    </row>
    <row r="50" spans="2:15">
      <c r="B50" s="81"/>
      <c r="C50" s="81"/>
      <c r="D50" s="81"/>
      <c r="E50" s="81"/>
      <c r="F50" s="81"/>
      <c r="G50" s="81"/>
      <c r="H50" s="227" t="s">
        <v>254</v>
      </c>
      <c r="I50" s="184" t="s">
        <v>119</v>
      </c>
      <c r="K50" s="227" t="s">
        <v>255</v>
      </c>
      <c r="L50" s="184" t="s">
        <v>119</v>
      </c>
      <c r="N50" s="227" t="s">
        <v>256</v>
      </c>
      <c r="O50" s="184" t="s">
        <v>119</v>
      </c>
    </row>
    <row r="51" spans="2:15">
      <c r="B51" s="81"/>
      <c r="C51" s="81"/>
      <c r="D51" s="81"/>
      <c r="E51" s="81"/>
      <c r="F51" s="81"/>
      <c r="G51" s="81"/>
      <c r="H51" s="227" t="s">
        <v>257</v>
      </c>
      <c r="I51" s="184" t="s">
        <v>119</v>
      </c>
      <c r="K51" s="227" t="s">
        <v>258</v>
      </c>
      <c r="L51" s="184" t="s">
        <v>119</v>
      </c>
      <c r="N51" s="227" t="s">
        <v>259</v>
      </c>
      <c r="O51" s="184" t="s">
        <v>119</v>
      </c>
    </row>
    <row r="52" spans="2:15" ht="15.75" thickBot="1">
      <c r="B52" s="81"/>
      <c r="C52" s="81"/>
      <c r="D52" s="81"/>
      <c r="E52" s="81"/>
      <c r="F52" s="81"/>
      <c r="H52" s="228" t="s">
        <v>260</v>
      </c>
      <c r="I52" s="185" t="s">
        <v>119</v>
      </c>
      <c r="K52" s="228" t="s">
        <v>261</v>
      </c>
      <c r="L52" s="185" t="s">
        <v>119</v>
      </c>
      <c r="N52" s="228" t="s">
        <v>262</v>
      </c>
      <c r="O52" s="185" t="s">
        <v>119</v>
      </c>
    </row>
    <row r="53" spans="2:15" ht="15.75" thickBot="1">
      <c r="B53" s="81"/>
      <c r="C53" s="81"/>
      <c r="D53" s="81"/>
      <c r="E53" s="81"/>
      <c r="F53" s="81"/>
      <c r="H53" s="81"/>
      <c r="I53" s="81"/>
    </row>
    <row r="54" spans="2:15" ht="67.5" customHeight="1" thickBot="1">
      <c r="C54" s="230" t="s">
        <v>264</v>
      </c>
      <c r="D54" s="385" t="s">
        <v>265</v>
      </c>
      <c r="E54" s="386"/>
      <c r="F54" s="379" t="s">
        <v>266</v>
      </c>
      <c r="G54" s="380"/>
      <c r="H54" s="231" t="s">
        <v>13</v>
      </c>
      <c r="I54" s="379" t="s">
        <v>14</v>
      </c>
      <c r="J54" s="380"/>
    </row>
    <row r="55" spans="2:15" ht="21.75" customHeight="1" thickBot="1">
      <c r="C55" s="232"/>
      <c r="D55" s="381"/>
      <c r="E55" s="382"/>
      <c r="F55" s="383"/>
      <c r="G55" s="384"/>
      <c r="H55" s="187"/>
      <c r="I55" s="381"/>
      <c r="J55" s="382"/>
    </row>
    <row r="56" spans="2:15">
      <c r="B56" s="81"/>
      <c r="C56" s="81"/>
      <c r="D56" s="81"/>
      <c r="E56" s="81"/>
      <c r="F56" s="81"/>
      <c r="G56" s="81"/>
    </row>
    <row r="57" spans="2:15">
      <c r="B57" t="s">
        <v>267</v>
      </c>
    </row>
  </sheetData>
  <sheetProtection algorithmName="SHA-512" hashValue="dlWe9BrSIu05JAtGbhv+KZhwIv0JsEuv1MhVgtj0ZeGsW0PnShfvgFNs4GxX0ypyOd4IuTA9dLSKMinFdQlBgQ==" saltValue="s5G7r84ghr8b8xONaOhFIA==" spinCount="100000" sheet="1" selectLockedCells="1"/>
  <mergeCells count="7">
    <mergeCell ref="A1:I1"/>
    <mergeCell ref="I54:J54"/>
    <mergeCell ref="I55:J55"/>
    <mergeCell ref="F54:G54"/>
    <mergeCell ref="F55:G55"/>
    <mergeCell ref="D54:E54"/>
    <mergeCell ref="D55:E55"/>
  </mergeCells>
  <phoneticPr fontId="26" type="noConversion"/>
  <dataValidations count="3">
    <dataValidation type="whole" allowBlank="1" showInputMessage="1" showErrorMessage="1" sqref="C7:C8" xr:uid="{65D54F4F-5151-4CD2-873E-343EF73F29AA}">
      <formula1>1</formula1>
      <formula2>50000</formula2>
    </dataValidation>
    <dataValidation type="whole" operator="greaterThanOrEqual" allowBlank="1" showInputMessage="1" showErrorMessage="1" sqref="C14:C17 C19" xr:uid="{11E63BC1-2BFF-4344-BAF4-43294B034822}">
      <formula1>0</formula1>
    </dataValidation>
    <dataValidation type="decimal" allowBlank="1" showInputMessage="1" showErrorMessage="1" sqref="C21" xr:uid="{828C2401-2ED1-47E4-A30C-5D24AE75D7DD}">
      <formula1>0</formula1>
      <formula2>500000</formula2>
    </dataValidation>
  </dataValidations>
  <pageMargins left="0.7" right="0.7" top="0.75" bottom="0.75" header="0.3" footer="0.3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26F54FB-38AD-49AC-BD50-652AEC83A936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C2B6AD05-F06D-4A9E-8EC1-DEBA66E80A29}">
          <x14:formula1>
            <xm:f>'ΔΕΔΟΜΕΝΑ ΓΜ'!$C$2:$C$6</xm:f>
          </x14:formula1>
          <xm:sqref>C6</xm:sqref>
        </x14:dataValidation>
        <x14:dataValidation type="list" allowBlank="1" showInputMessage="1" showErrorMessage="1" xr:uid="{EF870307-037B-4D2D-A6B8-C16839F9350E}">
          <x14:formula1>
            <xm:f>'ΔΕΔΟΜΕΝΑ ΓΜ'!$D$2:$D$7</xm:f>
          </x14:formula1>
          <xm:sqref>C9:C10</xm:sqref>
        </x14:dataValidation>
        <x14:dataValidation type="list" allowBlank="1" showInputMessage="1" showErrorMessage="1" xr:uid="{1947665D-4BB8-4A87-A557-DB241C1D51EA}">
          <x14:formula1>
            <xm:f>'ΔΕΔΟΜΕΝΑ ΓΜ'!$E$2:$E$5</xm:f>
          </x14:formula1>
          <xm:sqref>C11:C13</xm:sqref>
        </x14:dataValidation>
        <x14:dataValidation type="list" operator="greaterThanOrEqual" allowBlank="1" showInputMessage="1" showErrorMessage="1" xr:uid="{5BFC4B6A-1C9F-47A7-A019-0F3C6097537E}">
          <x14:formula1>
            <xm:f>'ΔΕΔΟΜΕΝΑ ΓΜ'!$C$2:$C$6</xm:f>
          </x14:formula1>
          <xm:sqref>C18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F71D8-2775-4822-8C4B-A817D009E034}">
  <dimension ref="A1:K37"/>
  <sheetViews>
    <sheetView zoomScale="140" zoomScaleNormal="140" workbookViewId="0">
      <selection activeCell="A12" sqref="A12:XFD12"/>
    </sheetView>
  </sheetViews>
  <sheetFormatPr defaultRowHeight="15"/>
  <cols>
    <col min="1" max="1" width="3.85546875" customWidth="1"/>
    <col min="2" max="2" width="30.7109375" customWidth="1"/>
    <col min="3" max="6" width="13.7109375" customWidth="1"/>
    <col min="7" max="7" width="36" customWidth="1"/>
    <col min="8" max="8" width="30.7109375" customWidth="1"/>
    <col min="9" max="9" width="0" hidden="1" customWidth="1"/>
    <col min="10" max="10" width="35.28515625" customWidth="1"/>
  </cols>
  <sheetData>
    <row r="1" spans="1:11" ht="15" customHeight="1">
      <c r="A1" s="377" t="s">
        <v>268</v>
      </c>
      <c r="B1" s="377"/>
      <c r="C1" s="377"/>
      <c r="D1" s="377"/>
      <c r="E1" s="377"/>
      <c r="F1" s="377"/>
      <c r="G1" s="377"/>
      <c r="H1" s="377"/>
      <c r="I1" s="377"/>
    </row>
    <row r="2" spans="1:11" ht="15" customHeight="1">
      <c r="A2" s="43"/>
      <c r="B2" s="215" t="s">
        <v>1</v>
      </c>
      <c r="C2" s="93"/>
      <c r="D2" s="43"/>
      <c r="E2" s="43"/>
      <c r="F2" s="43"/>
      <c r="G2" s="43"/>
      <c r="H2" s="43"/>
      <c r="I2" s="43"/>
    </row>
    <row r="3" spans="1:11" ht="15" customHeight="1">
      <c r="A3" s="43"/>
      <c r="B3" s="215" t="s">
        <v>185</v>
      </c>
      <c r="C3" s="93"/>
      <c r="D3" s="43"/>
      <c r="E3" s="43"/>
      <c r="F3" s="43"/>
      <c r="G3" s="43"/>
      <c r="H3" s="43"/>
      <c r="I3" s="43"/>
    </row>
    <row r="4" spans="1:11">
      <c r="A4" s="216"/>
      <c r="B4" s="81"/>
      <c r="C4" s="216"/>
      <c r="D4" s="216"/>
      <c r="E4" s="216"/>
      <c r="F4" s="216"/>
      <c r="G4" s="216"/>
      <c r="H4" s="216"/>
      <c r="I4" s="43"/>
      <c r="K4" s="82"/>
    </row>
    <row r="5" spans="1:11" s="372" customFormat="1" ht="15" customHeight="1">
      <c r="A5" s="218"/>
      <c r="B5" s="217" t="s">
        <v>186</v>
      </c>
      <c r="C5" s="370"/>
      <c r="D5" s="218"/>
      <c r="E5" s="81"/>
      <c r="F5" s="218"/>
      <c r="G5" s="218"/>
      <c r="H5" s="218"/>
      <c r="I5" s="371"/>
      <c r="K5" s="373"/>
    </row>
    <row r="6" spans="1:11" s="372" customFormat="1" ht="15" customHeight="1">
      <c r="A6" s="218"/>
      <c r="B6" s="217" t="s">
        <v>269</v>
      </c>
      <c r="C6" s="117"/>
      <c r="D6" s="81"/>
      <c r="E6" s="81"/>
      <c r="F6" s="218"/>
      <c r="G6" s="218"/>
      <c r="H6" s="218"/>
      <c r="I6" s="371"/>
      <c r="K6" s="374"/>
    </row>
    <row r="7" spans="1:11" s="372" customFormat="1" ht="15" customHeight="1" thickBot="1">
      <c r="A7" s="218"/>
      <c r="B7" s="217" t="s">
        <v>270</v>
      </c>
      <c r="C7" s="117"/>
      <c r="D7" s="81"/>
      <c r="E7" s="218"/>
      <c r="F7" s="218"/>
      <c r="G7" s="218"/>
      <c r="H7" s="218"/>
      <c r="I7" s="371"/>
      <c r="K7" s="373"/>
    </row>
    <row r="8" spans="1:11" s="372" customFormat="1" ht="15" customHeight="1" thickBot="1">
      <c r="A8" s="218"/>
      <c r="B8" s="217" t="s">
        <v>271</v>
      </c>
      <c r="C8" s="117"/>
      <c r="D8" s="81"/>
      <c r="E8" s="218"/>
      <c r="F8" s="218"/>
      <c r="G8" s="218"/>
      <c r="H8" s="218"/>
      <c r="I8" s="371"/>
      <c r="K8" s="373"/>
    </row>
    <row r="9" spans="1:11" s="372" customFormat="1" ht="15" customHeight="1">
      <c r="A9" s="218"/>
      <c r="B9" s="217" t="s">
        <v>272</v>
      </c>
      <c r="C9" s="117"/>
      <c r="D9" s="81"/>
      <c r="E9" s="218"/>
      <c r="F9" s="218"/>
      <c r="G9" s="218"/>
      <c r="H9" s="218"/>
      <c r="I9" s="371"/>
      <c r="K9" s="373"/>
    </row>
    <row r="10" spans="1:11" s="372" customFormat="1" ht="15" customHeight="1">
      <c r="A10" s="218"/>
      <c r="B10" s="217" t="s">
        <v>273</v>
      </c>
      <c r="C10" s="117"/>
      <c r="D10" s="81"/>
      <c r="E10" s="218"/>
      <c r="F10" s="218"/>
      <c r="G10" s="218"/>
      <c r="H10" s="218"/>
      <c r="I10" s="371"/>
      <c r="K10" s="373"/>
    </row>
    <row r="11" spans="1:11" s="372" customFormat="1" ht="15" customHeight="1" thickBot="1">
      <c r="B11" s="217" t="s">
        <v>274</v>
      </c>
      <c r="C11" s="117"/>
      <c r="D11" s="81"/>
      <c r="E11" s="378"/>
      <c r="F11" s="378"/>
      <c r="G11" s="378"/>
      <c r="H11" s="378"/>
      <c r="K11" s="373"/>
    </row>
    <row r="12" spans="1:11" s="372" customFormat="1" ht="15" customHeight="1">
      <c r="B12" s="369" t="s">
        <v>275</v>
      </c>
      <c r="C12" s="117"/>
      <c r="D12" s="81"/>
      <c r="E12" s="378"/>
      <c r="F12" s="378"/>
      <c r="G12" s="378"/>
      <c r="H12" s="378"/>
      <c r="K12" s="373"/>
    </row>
    <row r="13" spans="1:11" s="372" customFormat="1" ht="15" customHeight="1">
      <c r="B13" s="217" t="s">
        <v>276</v>
      </c>
      <c r="C13" s="117"/>
      <c r="D13" s="81"/>
      <c r="E13" s="375"/>
      <c r="K13" s="373"/>
    </row>
    <row r="14" spans="1:11" s="372" customFormat="1" ht="15" customHeight="1">
      <c r="B14" s="217" t="s">
        <v>277</v>
      </c>
      <c r="C14" s="117"/>
      <c r="D14" s="81"/>
      <c r="K14" s="373"/>
    </row>
    <row r="15" spans="1:11" s="372" customFormat="1" ht="15" customHeight="1">
      <c r="B15" s="217" t="s">
        <v>278</v>
      </c>
      <c r="C15" s="117"/>
      <c r="D15" s="81"/>
      <c r="K15" s="373"/>
    </row>
    <row r="16" spans="1:11" s="372" customFormat="1" ht="15" customHeight="1">
      <c r="B16" s="217" t="s">
        <v>279</v>
      </c>
      <c r="C16" s="117"/>
      <c r="D16" s="81"/>
      <c r="E16" s="81"/>
      <c r="K16" s="373"/>
    </row>
    <row r="17" spans="2:7" s="372" customFormat="1" ht="15" customHeight="1">
      <c r="B17" s="217" t="s">
        <v>280</v>
      </c>
      <c r="C17" s="117"/>
      <c r="D17" s="81"/>
    </row>
    <row r="18" spans="2:7" s="372" customFormat="1" ht="15" customHeight="1">
      <c r="B18" s="217" t="s">
        <v>281</v>
      </c>
      <c r="C18" s="117"/>
      <c r="D18" s="81"/>
    </row>
    <row r="19" spans="2:7" s="372" customFormat="1" ht="15" customHeight="1">
      <c r="B19" s="220" t="s">
        <v>282</v>
      </c>
      <c r="C19" s="118"/>
      <c r="D19" s="81"/>
    </row>
    <row r="20" spans="2:7">
      <c r="C20" s="81"/>
      <c r="D20" s="81"/>
    </row>
    <row r="21" spans="2:7" ht="21" customHeight="1">
      <c r="C21" s="235" t="s">
        <v>264</v>
      </c>
      <c r="D21" s="236" t="s">
        <v>265</v>
      </c>
      <c r="E21" s="237" t="s">
        <v>283</v>
      </c>
      <c r="F21" s="237" t="s">
        <v>13</v>
      </c>
      <c r="G21" s="238" t="s">
        <v>14</v>
      </c>
    </row>
    <row r="22" spans="2:7" ht="21" customHeight="1">
      <c r="C22" s="239"/>
      <c r="D22" s="119"/>
      <c r="E22" s="240"/>
      <c r="F22" s="119"/>
      <c r="G22" s="120"/>
    </row>
    <row r="23" spans="2:7">
      <c r="B23" s="81"/>
      <c r="C23" s="81"/>
      <c r="D23" s="81"/>
      <c r="E23" s="81"/>
      <c r="F23" s="81"/>
      <c r="G23" s="81"/>
    </row>
    <row r="24" spans="2:7">
      <c r="B24" s="241" t="s">
        <v>284</v>
      </c>
      <c r="C24" s="81"/>
      <c r="D24" s="81"/>
      <c r="E24" s="81"/>
      <c r="F24" s="81"/>
      <c r="G24" s="81"/>
    </row>
    <row r="25" spans="2:7">
      <c r="B25" s="241" t="s">
        <v>285</v>
      </c>
      <c r="C25" s="242"/>
      <c r="D25" s="81"/>
      <c r="E25" s="81"/>
      <c r="F25" s="242"/>
      <c r="G25" s="81"/>
    </row>
    <row r="26" spans="2:7">
      <c r="B26" s="81"/>
      <c r="C26" s="81"/>
      <c r="D26" s="81"/>
      <c r="E26" s="81"/>
      <c r="F26" s="81"/>
      <c r="G26" s="81"/>
    </row>
    <row r="27" spans="2:7">
      <c r="B27" s="81"/>
      <c r="C27" s="81"/>
      <c r="D27" s="81"/>
      <c r="E27" s="81"/>
      <c r="F27" s="81"/>
      <c r="G27" s="81"/>
    </row>
    <row r="28" spans="2:7">
      <c r="B28" s="81"/>
      <c r="C28" s="81"/>
      <c r="D28" s="81"/>
      <c r="E28" s="81"/>
      <c r="F28" s="81"/>
      <c r="G28" s="81"/>
    </row>
    <row r="29" spans="2:7">
      <c r="B29" s="81"/>
      <c r="C29" s="81"/>
      <c r="D29" s="81"/>
      <c r="E29" s="81"/>
      <c r="F29" s="81"/>
      <c r="G29" s="81"/>
    </row>
    <row r="30" spans="2:7">
      <c r="B30" s="81"/>
      <c r="C30" s="81"/>
      <c r="D30" s="81"/>
      <c r="E30" s="81"/>
      <c r="F30" s="81"/>
      <c r="G30" s="81"/>
    </row>
    <row r="31" spans="2:7">
      <c r="B31" s="81"/>
      <c r="C31" s="81"/>
      <c r="D31" s="81"/>
      <c r="E31" s="81"/>
      <c r="F31" s="81"/>
      <c r="G31" s="81"/>
    </row>
    <row r="32" spans="2:7">
      <c r="B32" s="81"/>
      <c r="C32" s="81"/>
      <c r="D32" s="81"/>
      <c r="E32" s="81"/>
      <c r="F32" s="81"/>
      <c r="G32" s="81"/>
    </row>
    <row r="33" spans="2:7">
      <c r="B33" s="81"/>
      <c r="C33" s="81"/>
      <c r="D33" s="81"/>
      <c r="E33" s="81"/>
      <c r="F33" s="81"/>
      <c r="G33" s="81"/>
    </row>
    <row r="34" spans="2:7">
      <c r="B34" s="81"/>
      <c r="C34" s="81"/>
      <c r="D34" s="81"/>
      <c r="E34" s="81"/>
      <c r="F34" s="81"/>
      <c r="G34" s="81"/>
    </row>
    <row r="35" spans="2:7">
      <c r="B35" s="81"/>
      <c r="C35" s="81"/>
      <c r="D35" s="81"/>
      <c r="E35" s="81"/>
      <c r="F35" s="81"/>
      <c r="G35" s="81"/>
    </row>
    <row r="36" spans="2:7">
      <c r="B36" s="81"/>
      <c r="C36" s="81"/>
      <c r="D36" s="81"/>
      <c r="E36" s="81"/>
      <c r="F36" s="81"/>
      <c r="G36" s="81"/>
    </row>
    <row r="37" spans="2:7">
      <c r="B37" s="81"/>
      <c r="C37" s="81"/>
      <c r="D37" s="81"/>
      <c r="E37" s="81"/>
      <c r="F37" s="81"/>
      <c r="G37" s="81"/>
    </row>
  </sheetData>
  <sheetProtection sheet="1" objects="1" scenarios="1"/>
  <mergeCells count="3">
    <mergeCell ref="A1:I1"/>
    <mergeCell ref="E11:H11"/>
    <mergeCell ref="E12:H12"/>
  </mergeCells>
  <dataValidations count="1">
    <dataValidation type="whole" allowBlank="1" showInputMessage="1" showErrorMessage="1" sqref="C7:C10" xr:uid="{0FCD967C-C0E1-48D2-8A3E-1AFB183A3590}">
      <formula1>1</formula1>
      <formula2>50000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9FC002F-8B05-402E-A6A2-89B3287801CB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F2D9E88F-AC44-42B8-9337-3A8DAAA11182}">
          <x14:formula1>
            <xm:f>'ΔΕΔΟΜΕΝΑ ΓΜ'!$G$2:$G$3</xm:f>
          </x14:formula1>
          <xm:sqref>C6</xm:sqref>
        </x14:dataValidation>
        <x14:dataValidation type="list" allowBlank="1" showInputMessage="1" showErrorMessage="1" xr:uid="{E6646EA6-5566-4C54-99FD-57B1BDA2E543}">
          <x14:formula1>
            <xm:f>'ΔΕΔΟΜΕΝΑ ΓΜ'!$H$2:$H$3</xm:f>
          </x14:formula1>
          <xm:sqref>C11</xm:sqref>
        </x14:dataValidation>
        <x14:dataValidation type="list" allowBlank="1" showInputMessage="1" showErrorMessage="1" xr:uid="{3651D710-523A-4E71-BFB3-A5A01A37FDC4}">
          <x14:formula1>
            <xm:f>'ΔΕΔΟΜΕΝΑ ΓΜ'!$I$2:$I$3</xm:f>
          </x14:formula1>
          <xm:sqref>C13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CE88-98DB-4A50-8AAE-E56BB88344FB}">
  <dimension ref="A1:K35"/>
  <sheetViews>
    <sheetView zoomScale="140" zoomScaleNormal="140" workbookViewId="0">
      <selection activeCell="J21" sqref="J21"/>
    </sheetView>
  </sheetViews>
  <sheetFormatPr defaultRowHeight="15"/>
  <cols>
    <col min="1" max="1" width="3.85546875" customWidth="1"/>
    <col min="2" max="2" width="30.7109375" customWidth="1"/>
    <col min="3" max="6" width="13.7109375" customWidth="1"/>
    <col min="7" max="7" width="36" customWidth="1"/>
    <col min="8" max="8" width="30.7109375" customWidth="1"/>
    <col min="9" max="9" width="0" hidden="1" customWidth="1"/>
    <col min="10" max="10" width="35.28515625" customWidth="1"/>
  </cols>
  <sheetData>
    <row r="1" spans="1:11">
      <c r="A1" s="377" t="s">
        <v>286</v>
      </c>
      <c r="B1" s="377"/>
      <c r="C1" s="377"/>
      <c r="D1" s="377"/>
      <c r="E1" s="377"/>
      <c r="F1" s="377"/>
      <c r="G1" s="377"/>
      <c r="H1" s="377"/>
      <c r="I1" s="377"/>
    </row>
    <row r="2" spans="1:11">
      <c r="A2" s="43"/>
      <c r="B2" s="215" t="s">
        <v>1</v>
      </c>
      <c r="C2" s="93"/>
      <c r="D2" s="43"/>
      <c r="E2" s="43"/>
      <c r="F2" s="43"/>
      <c r="G2" s="43"/>
      <c r="H2" s="43"/>
      <c r="I2" s="43"/>
    </row>
    <row r="3" spans="1:11">
      <c r="A3" s="43"/>
      <c r="B3" s="215" t="s">
        <v>185</v>
      </c>
      <c r="C3" s="93"/>
      <c r="D3" s="43"/>
      <c r="E3" s="43"/>
      <c r="F3" s="43"/>
      <c r="G3" s="43"/>
      <c r="H3" s="43"/>
      <c r="I3" s="43"/>
    </row>
    <row r="4" spans="1:11">
      <c r="A4" s="216"/>
      <c r="B4" s="81"/>
      <c r="C4" s="216"/>
      <c r="D4" s="216"/>
      <c r="E4" s="216"/>
      <c r="F4" s="216"/>
      <c r="G4" s="216"/>
      <c r="H4" s="216"/>
      <c r="I4" s="43"/>
      <c r="K4" s="82"/>
    </row>
    <row r="5" spans="1:11">
      <c r="A5" s="216"/>
      <c r="B5" s="217" t="s">
        <v>186</v>
      </c>
      <c r="C5" s="116"/>
      <c r="D5" s="216"/>
      <c r="E5" s="81"/>
      <c r="F5" s="218"/>
      <c r="G5" s="218"/>
      <c r="H5" s="218"/>
      <c r="I5" s="43"/>
      <c r="K5" s="82"/>
    </row>
    <row r="6" spans="1:11">
      <c r="A6" s="216"/>
      <c r="B6" s="217" t="s">
        <v>269</v>
      </c>
      <c r="C6" s="117"/>
      <c r="D6" s="81"/>
      <c r="E6" s="81"/>
      <c r="F6" s="218"/>
      <c r="G6" s="218"/>
      <c r="H6" s="218"/>
      <c r="I6" s="43"/>
      <c r="K6" s="83"/>
    </row>
    <row r="7" spans="1:11">
      <c r="A7" s="216"/>
      <c r="B7" s="217" t="s">
        <v>270</v>
      </c>
      <c r="C7" s="117"/>
      <c r="D7" s="81"/>
      <c r="E7" s="218"/>
      <c r="F7" s="218"/>
      <c r="G7" s="218"/>
      <c r="H7" s="218"/>
      <c r="I7" s="43"/>
      <c r="K7" s="82"/>
    </row>
    <row r="8" spans="1:11">
      <c r="A8" s="216"/>
      <c r="B8" s="217" t="s">
        <v>287</v>
      </c>
      <c r="C8" s="117"/>
      <c r="D8" s="81"/>
      <c r="E8" s="218"/>
      <c r="F8" s="218"/>
      <c r="G8" s="218"/>
      <c r="H8" s="218"/>
      <c r="I8" s="43"/>
      <c r="K8" s="82"/>
    </row>
    <row r="9" spans="1:11">
      <c r="A9" s="216"/>
      <c r="B9" s="217" t="s">
        <v>272</v>
      </c>
      <c r="C9" s="117"/>
      <c r="D9" s="81"/>
      <c r="E9" s="218"/>
      <c r="F9" s="218"/>
      <c r="G9" s="218"/>
      <c r="H9" s="218"/>
      <c r="I9" s="43"/>
      <c r="K9" s="82"/>
    </row>
    <row r="10" spans="1:11">
      <c r="A10" s="216"/>
      <c r="B10" s="217" t="s">
        <v>273</v>
      </c>
      <c r="C10" s="117"/>
      <c r="D10" s="81"/>
      <c r="E10" s="218"/>
      <c r="F10" s="218"/>
      <c r="G10" s="218"/>
      <c r="H10" s="218"/>
      <c r="I10" s="43"/>
      <c r="K10" s="82"/>
    </row>
    <row r="11" spans="1:11">
      <c r="B11" s="217" t="s">
        <v>274</v>
      </c>
      <c r="C11" s="117"/>
      <c r="D11" s="81"/>
      <c r="E11" s="378"/>
      <c r="F11" s="378"/>
      <c r="G11" s="378"/>
      <c r="H11" s="378"/>
      <c r="K11" s="82"/>
    </row>
    <row r="12" spans="1:11" ht="17.25">
      <c r="B12" s="369" t="s">
        <v>288</v>
      </c>
      <c r="C12" s="117"/>
      <c r="D12" s="81"/>
      <c r="E12" s="378"/>
      <c r="F12" s="378"/>
      <c r="G12" s="378"/>
      <c r="H12" s="378"/>
      <c r="K12" s="82"/>
    </row>
    <row r="13" spans="1:11">
      <c r="B13" s="217" t="s">
        <v>289</v>
      </c>
      <c r="C13" s="117"/>
      <c r="D13" s="81"/>
      <c r="K13" s="82"/>
    </row>
    <row r="14" spans="1:11">
      <c r="B14" s="217" t="s">
        <v>290</v>
      </c>
      <c r="C14" s="117"/>
      <c r="D14" s="81"/>
      <c r="K14" s="82"/>
    </row>
    <row r="15" spans="1:11">
      <c r="B15" s="217" t="s">
        <v>291</v>
      </c>
      <c r="C15" s="117"/>
      <c r="D15" s="81"/>
      <c r="E15" s="81"/>
      <c r="K15" s="82"/>
    </row>
    <row r="16" spans="1:11">
      <c r="B16" s="234" t="s">
        <v>292</v>
      </c>
      <c r="C16" s="118"/>
      <c r="D16" s="81"/>
    </row>
    <row r="17" spans="2:7">
      <c r="C17" s="81"/>
      <c r="D17" s="81"/>
    </row>
    <row r="19" spans="2:7" ht="22.5">
      <c r="C19" s="235" t="s">
        <v>264</v>
      </c>
      <c r="D19" s="236" t="s">
        <v>265</v>
      </c>
      <c r="E19" s="237" t="s">
        <v>283</v>
      </c>
      <c r="F19" s="237" t="s">
        <v>13</v>
      </c>
      <c r="G19" s="238" t="s">
        <v>14</v>
      </c>
    </row>
    <row r="20" spans="2:7" ht="21.75" customHeight="1">
      <c r="C20" s="239"/>
      <c r="D20" s="119"/>
      <c r="E20" s="240"/>
      <c r="F20" s="119"/>
      <c r="G20" s="120"/>
    </row>
    <row r="21" spans="2:7" ht="21.75" customHeight="1">
      <c r="D21" s="376"/>
      <c r="F21" s="376"/>
      <c r="G21" s="376"/>
    </row>
    <row r="22" spans="2:7">
      <c r="B22" s="241" t="s">
        <v>284</v>
      </c>
      <c r="C22" s="81"/>
      <c r="D22" s="81"/>
      <c r="E22" s="81"/>
      <c r="F22" s="81"/>
      <c r="G22" s="81"/>
    </row>
    <row r="23" spans="2:7">
      <c r="B23" s="241" t="s">
        <v>293</v>
      </c>
      <c r="C23" s="242"/>
      <c r="D23" s="81"/>
      <c r="E23" s="81"/>
      <c r="F23" s="242"/>
      <c r="G23" s="81"/>
    </row>
    <row r="24" spans="2:7">
      <c r="B24" s="81"/>
      <c r="C24" s="81"/>
      <c r="D24" s="81"/>
      <c r="E24" s="81"/>
      <c r="F24" s="81"/>
      <c r="G24" s="81"/>
    </row>
    <row r="25" spans="2:7">
      <c r="B25" s="81"/>
      <c r="C25" s="81"/>
      <c r="D25" s="81"/>
      <c r="E25" s="81"/>
      <c r="F25" s="81"/>
      <c r="G25" s="81"/>
    </row>
    <row r="26" spans="2:7">
      <c r="B26" s="81"/>
      <c r="C26" s="81"/>
      <c r="D26" s="81"/>
      <c r="E26" s="81"/>
      <c r="F26" s="81"/>
      <c r="G26" s="81"/>
    </row>
    <row r="27" spans="2:7">
      <c r="B27" s="81"/>
      <c r="C27" s="81"/>
      <c r="D27" s="81"/>
      <c r="E27" s="81"/>
      <c r="F27" s="81"/>
      <c r="G27" s="81"/>
    </row>
    <row r="28" spans="2:7">
      <c r="B28" s="81"/>
      <c r="C28" s="81"/>
      <c r="D28" s="81"/>
      <c r="E28" s="81"/>
      <c r="F28" s="81"/>
      <c r="G28" s="81"/>
    </row>
    <row r="29" spans="2:7">
      <c r="B29" s="81"/>
      <c r="C29" s="81"/>
      <c r="D29" s="81"/>
      <c r="E29" s="81"/>
      <c r="F29" s="81"/>
      <c r="G29" s="81"/>
    </row>
    <row r="30" spans="2:7">
      <c r="B30" s="81"/>
      <c r="C30" s="81"/>
      <c r="D30" s="81"/>
      <c r="E30" s="81"/>
      <c r="F30" s="81"/>
      <c r="G30" s="81"/>
    </row>
    <row r="31" spans="2:7">
      <c r="B31" s="81"/>
      <c r="C31" s="81"/>
      <c r="D31" s="81"/>
      <c r="E31" s="81"/>
      <c r="F31" s="81"/>
      <c r="G31" s="81"/>
    </row>
    <row r="32" spans="2:7">
      <c r="B32" s="81"/>
      <c r="C32" s="81"/>
      <c r="D32" s="81"/>
      <c r="E32" s="81"/>
      <c r="F32" s="81"/>
      <c r="G32" s="81"/>
    </row>
    <row r="33" spans="2:7">
      <c r="B33" s="81"/>
      <c r="C33" s="81"/>
      <c r="D33" s="81"/>
      <c r="E33" s="81"/>
      <c r="F33" s="81"/>
      <c r="G33" s="81"/>
    </row>
    <row r="34" spans="2:7">
      <c r="B34" s="81"/>
      <c r="C34" s="81"/>
      <c r="D34" s="81"/>
      <c r="E34" s="81"/>
      <c r="F34" s="81"/>
      <c r="G34" s="81"/>
    </row>
    <row r="35" spans="2:7">
      <c r="B35" s="81"/>
      <c r="C35" s="81"/>
      <c r="D35" s="81"/>
      <c r="E35" s="81"/>
      <c r="F35" s="81"/>
      <c r="G35" s="81"/>
    </row>
  </sheetData>
  <sheetProtection sheet="1" objects="1" scenarios="1"/>
  <mergeCells count="3">
    <mergeCell ref="A1:I1"/>
    <mergeCell ref="E11:H11"/>
    <mergeCell ref="E12:H1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1A3F4F2-5E2F-4013-ACBF-67ECE733A1B0}">
          <x14:formula1>
            <xm:f>'ΔΕΔΟΜΕΝΑ ΓΜ'!$B$2:$B$3</xm:f>
          </x14:formula1>
          <xm:sqref>C5</xm:sqref>
        </x14:dataValidation>
        <x14:dataValidation type="list" allowBlank="1" showInputMessage="1" showErrorMessage="1" xr:uid="{087F64FC-C299-46F7-9C85-A8E51D95DC8A}">
          <x14:formula1>
            <xm:f>'ΔΕΔΟΜΕΝΑ ΓΜ'!$G$2:$G$3</xm:f>
          </x14:formula1>
          <xm:sqref>C6</xm:sqref>
        </x14:dataValidation>
        <x14:dataValidation type="list" allowBlank="1" showInputMessage="1" showErrorMessage="1" xr:uid="{0465EC21-3398-4977-B312-FD1032B618EA}">
          <x14:formula1>
            <xm:f>'ΔΕΔΟΜΕΝΑ ΓΜ'!$H$2:$H$3</xm:f>
          </x14:formula1>
          <xm:sqref>C11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388D-AC8F-4C12-A004-9C4D9634C26E}">
  <dimension ref="B2:K11"/>
  <sheetViews>
    <sheetView zoomScale="170" zoomScaleNormal="170" workbookViewId="0">
      <selection activeCell="C4" sqref="C4"/>
    </sheetView>
  </sheetViews>
  <sheetFormatPr defaultRowHeight="15"/>
  <cols>
    <col min="4" max="4" width="18.28515625" customWidth="1"/>
    <col min="5" max="5" width="12.28515625" customWidth="1"/>
  </cols>
  <sheetData>
    <row r="2" spans="2:11">
      <c r="B2" s="81">
        <v>150</v>
      </c>
      <c r="C2" s="81" t="s">
        <v>294</v>
      </c>
      <c r="D2" s="81" t="s">
        <v>295</v>
      </c>
      <c r="E2" s="81" t="s">
        <v>296</v>
      </c>
      <c r="F2" s="81" t="s">
        <v>297</v>
      </c>
      <c r="G2" s="81">
        <v>1</v>
      </c>
      <c r="H2" s="182" t="s">
        <v>298</v>
      </c>
      <c r="I2" s="182" t="s">
        <v>299</v>
      </c>
      <c r="J2" s="182"/>
      <c r="K2" s="182"/>
    </row>
    <row r="3" spans="2:11">
      <c r="B3" s="81">
        <v>400</v>
      </c>
      <c r="C3" s="81" t="s">
        <v>300</v>
      </c>
      <c r="D3" s="81" t="s">
        <v>301</v>
      </c>
      <c r="E3" s="81" t="s">
        <v>302</v>
      </c>
      <c r="F3" s="81" t="s">
        <v>303</v>
      </c>
      <c r="G3" s="81">
        <v>2</v>
      </c>
      <c r="H3" s="81" t="s">
        <v>304</v>
      </c>
      <c r="I3" s="81" t="s">
        <v>305</v>
      </c>
    </row>
    <row r="4" spans="2:11">
      <c r="B4" s="81"/>
      <c r="C4" s="81" t="s">
        <v>306</v>
      </c>
      <c r="D4" s="81" t="s">
        <v>307</v>
      </c>
      <c r="E4" s="81" t="s">
        <v>308</v>
      </c>
    </row>
    <row r="5" spans="2:11">
      <c r="B5" s="81"/>
      <c r="C5" s="81" t="s">
        <v>309</v>
      </c>
      <c r="D5" s="81" t="s">
        <v>310</v>
      </c>
      <c r="E5" s="81" t="s">
        <v>311</v>
      </c>
    </row>
    <row r="6" spans="2:11">
      <c r="B6" s="81"/>
      <c r="C6" s="81" t="s">
        <v>312</v>
      </c>
      <c r="D6" s="81" t="s">
        <v>313</v>
      </c>
    </row>
    <row r="7" spans="2:11">
      <c r="B7" s="378"/>
      <c r="C7" s="378"/>
      <c r="D7" s="81" t="s">
        <v>314</v>
      </c>
    </row>
    <row r="11" spans="2:11">
      <c r="B11" s="81"/>
    </row>
  </sheetData>
  <sheetProtection algorithmName="SHA-512" hashValue="2GtRo8fbLBTB5DFB2lgt8JQLQIbC83RqwMJw6zXAc/srqm12agOrFTrFgsmFD8HmxQLwanhjU8mkTdgJ8HZfcg==" saltValue="9o7p7eStpgmHgsH1SOFDIw==" spinCount="100000" sheet="1" objects="1" scenarios="1" selectLockedCells="1" selectUnlockedCells="1"/>
  <mergeCells count="1">
    <mergeCell ref="B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C0F23-1E2B-449C-BB6B-BB7D182F1238}">
  <dimension ref="A1:J13"/>
  <sheetViews>
    <sheetView zoomScale="140" zoomScaleNormal="140" workbookViewId="0">
      <selection activeCell="C2" sqref="C2"/>
    </sheetView>
  </sheetViews>
  <sheetFormatPr defaultRowHeight="15"/>
  <cols>
    <col min="1" max="1" width="4.140625" customWidth="1"/>
    <col min="2" max="2" width="31.28515625" bestFit="1" customWidth="1"/>
    <col min="3" max="3" width="22.140625" customWidth="1"/>
  </cols>
  <sheetData>
    <row r="1" spans="1:10">
      <c r="A1" s="387" t="s">
        <v>315</v>
      </c>
      <c r="B1" s="387"/>
      <c r="C1" s="387"/>
      <c r="D1" s="90"/>
      <c r="E1" s="90"/>
      <c r="F1" s="90"/>
      <c r="G1" s="90"/>
      <c r="H1" s="90"/>
      <c r="I1" s="90"/>
      <c r="J1" s="90"/>
    </row>
    <row r="2" spans="1:10">
      <c r="A2" s="84"/>
      <c r="B2" s="85" t="s">
        <v>1</v>
      </c>
      <c r="C2" s="243"/>
      <c r="D2" s="84"/>
      <c r="E2" s="84"/>
      <c r="F2" s="84"/>
      <c r="G2" s="84"/>
      <c r="H2" s="84"/>
      <c r="I2" s="84"/>
      <c r="J2" s="84"/>
    </row>
    <row r="3" spans="1:10">
      <c r="A3" s="84"/>
      <c r="B3" s="85"/>
      <c r="C3" s="84"/>
      <c r="D3" s="84"/>
      <c r="E3" s="84"/>
      <c r="F3" s="84"/>
      <c r="G3" s="84"/>
      <c r="H3" s="84"/>
      <c r="I3" s="84"/>
      <c r="J3" s="84"/>
    </row>
    <row r="4" spans="1:10">
      <c r="C4" s="86" t="s">
        <v>12</v>
      </c>
    </row>
    <row r="5" spans="1:10">
      <c r="A5" s="87">
        <v>1</v>
      </c>
      <c r="B5" s="361" t="s">
        <v>316</v>
      </c>
      <c r="C5" s="362">
        <f>'AIS 150kV'!F71</f>
        <v>0</v>
      </c>
    </row>
    <row r="6" spans="1:10">
      <c r="A6" s="88">
        <v>2</v>
      </c>
      <c r="B6" s="363" t="s">
        <v>317</v>
      </c>
      <c r="C6" s="364">
        <f>'GIS 150kV'!F67</f>
        <v>0</v>
      </c>
    </row>
    <row r="7" spans="1:10">
      <c r="A7" s="88">
        <v>3</v>
      </c>
      <c r="B7" s="363" t="s">
        <v>318</v>
      </c>
      <c r="C7" s="364">
        <f>'AIS 400kV'!F57</f>
        <v>0</v>
      </c>
    </row>
    <row r="8" spans="1:10">
      <c r="A8" s="88">
        <v>4</v>
      </c>
      <c r="B8" s="363" t="s">
        <v>319</v>
      </c>
      <c r="C8" s="364">
        <f>'GIS 400kV'!F63</f>
        <v>0</v>
      </c>
    </row>
    <row r="9" spans="1:10">
      <c r="A9" s="88">
        <v>5</v>
      </c>
      <c r="B9" s="363" t="s">
        <v>320</v>
      </c>
      <c r="C9" s="368">
        <f>'ΕΝΑΕΡΙΕΣ ΓΜ'!C55</f>
        <v>0</v>
      </c>
      <c r="D9" s="367"/>
    </row>
    <row r="10" spans="1:10">
      <c r="A10" s="88">
        <v>6</v>
      </c>
      <c r="B10" s="363" t="s">
        <v>321</v>
      </c>
      <c r="C10" s="364">
        <f>'ΚΑΛΩΔΙΑΚΕΣ ΓΜ'!E22</f>
        <v>0</v>
      </c>
    </row>
    <row r="11" spans="1:10">
      <c r="A11" s="89">
        <v>7</v>
      </c>
      <c r="B11" s="365" t="s">
        <v>322</v>
      </c>
      <c r="C11" s="366">
        <f>'ΥΠΟΒΡΥΧΙΕΣ ΓΜ'!E20</f>
        <v>0</v>
      </c>
    </row>
    <row r="12" spans="1:10">
      <c r="B12" s="91" t="s">
        <v>323</v>
      </c>
      <c r="C12" s="163">
        <f>SUM(C5:C11)</f>
        <v>0</v>
      </c>
    </row>
    <row r="13" spans="1:10">
      <c r="B13" s="92" t="s">
        <v>324</v>
      </c>
      <c r="C13" s="162">
        <f>C12/2</f>
        <v>0</v>
      </c>
    </row>
  </sheetData>
  <sheetProtection algorithmName="SHA-512" hashValue="XnBhOmi/j1BKXi8sNokP4SBlxchWZV7HekM6ZrsItexO+Nz+lp8z+WuQwJktLq+TPM6UC1EcZN0nn6tn1iEDzA==" saltValue="zbmUl8jqNwLMJY3lJvEsMA==" spinCount="100000" sheet="1" objects="1" scenarios="1" selectLockedCells="1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nslatedLang xmlns="a9a70f27-1d55-4fd2-af31-c4a7363241d9" xsi:nil="true"/>
    <TaxCatchAll xmlns="34a123e9-f753-4e45-b73d-821eabd19911" xsi:nil="true"/>
    <_Flow_SignoffStatus xmlns="a9a70f27-1d55-4fd2-af31-c4a7363241d9" xsi:nil="true"/>
    <lcf76f155ced4ddcb4097134ff3c332f xmlns="a9a70f27-1d55-4fd2-af31-c4a7363241d9">
      <Terms xmlns="http://schemas.microsoft.com/office/infopath/2007/PartnerControls"/>
    </lcf76f155ced4ddcb4097134ff3c332f>
    <_x03a3__x03c7__x03cc__x03bb__x03b9__x03b1_ xmlns="a9a70f27-1d55-4fd2-af31-c4a7363241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12EF0CFD3B1D4DBDAD215592D33660" ma:contentTypeVersion="20" ma:contentTypeDescription="Create a new document." ma:contentTypeScope="" ma:versionID="242be17138747883d72ea82eb54a4c0f">
  <xsd:schema xmlns:xsd="http://www.w3.org/2001/XMLSchema" xmlns:xs="http://www.w3.org/2001/XMLSchema" xmlns:p="http://schemas.microsoft.com/office/2006/metadata/properties" xmlns:ns2="34a123e9-f753-4e45-b73d-821eabd19911" xmlns:ns3="a9a70f27-1d55-4fd2-af31-c4a7363241d9" targetNamespace="http://schemas.microsoft.com/office/2006/metadata/properties" ma:root="true" ma:fieldsID="2a0ca822a36ed39bb5ef0399c9d3ecd2" ns2:_="" ns3:_="">
    <xsd:import namespace="34a123e9-f753-4e45-b73d-821eabd19911"/>
    <xsd:import namespace="a9a70f27-1d55-4fd2-af31-c4a7363241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TranslatedLang" minOccurs="0"/>
                <xsd:element ref="ns3:_x03a3__x03c7__x03cc__x03bb__x03b9__x03b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123e9-f753-4e45-b73d-821eabd199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1863a34-41ba-4a30-80f9-3381d5a79593}" ma:internalName="TaxCatchAll" ma:showField="CatchAllData" ma:web="34a123e9-f753-4e45-b73d-821eabd199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70f27-1d55-4fd2-af31-c4a73632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26b0b8c-ac45-4978-9e2e-4eaa4602c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anslatedLang" ma:index="26" nillable="true" ma:displayName="Translated Language" ma:internalName="TranslatedLang">
      <xsd:simpleType>
        <xsd:restriction base="dms:Text"/>
      </xsd:simpleType>
    </xsd:element>
    <xsd:element name="_x03a3__x03c7__x03cc__x03bb__x03b9__x03b1_" ma:index="27" nillable="true" ma:displayName="Σχόλια" ma:format="Dropdown" ma:internalName="_x03a3__x03c7__x03cc__x03bb__x03b9__x03b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B6DAF9-2235-412E-A488-7FE25DB72F78}"/>
</file>

<file path=customXml/itemProps2.xml><?xml version="1.0" encoding="utf-8"?>
<ds:datastoreItem xmlns:ds="http://schemas.openxmlformats.org/officeDocument/2006/customXml" ds:itemID="{D2AF0481-4638-416E-ABF2-67299BAB0A8F}"/>
</file>

<file path=customXml/itemProps3.xml><?xml version="1.0" encoding="utf-8"?>
<ds:datastoreItem xmlns:ds="http://schemas.openxmlformats.org/officeDocument/2006/customXml" ds:itemID="{CA4B780F-E148-4B1B-B9FA-6D3EE7017B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IPTO ADMIE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Τράκα Αργυρώ</dc:creator>
  <cp:keywords/>
  <dc:description/>
  <cp:lastModifiedBy>Anastasopoulos Andreas</cp:lastModifiedBy>
  <cp:revision/>
  <dcterms:created xsi:type="dcterms:W3CDTF">2026-03-27T12:08:27Z</dcterms:created>
  <dcterms:modified xsi:type="dcterms:W3CDTF">2026-08-04T10:10:31Z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24ed5-0cfc-4d4c-ac51-e92bca5b81d6_Enabled">
    <vt:lpwstr>true</vt:lpwstr>
  </property>
  <property fmtid="{D5CDD505-2E9C-101B-9397-08002B2CF9AE}" pid="3" name="MSIP_Label_05724ed5-0cfc-4d4c-ac51-e92bca5b81d6_SetDate">
    <vt:lpwstr>2026-03-27T12:26:41Z</vt:lpwstr>
  </property>
  <property fmtid="{D5CDD505-2E9C-101B-9397-08002B2CF9AE}" pid="4" name="MSIP_Label_05724ed5-0cfc-4d4c-ac51-e92bca5b81d6_Method">
    <vt:lpwstr>Standard</vt:lpwstr>
  </property>
  <property fmtid="{D5CDD505-2E9C-101B-9397-08002B2CF9AE}" pid="5" name="MSIP_Label_05724ed5-0cfc-4d4c-ac51-e92bca5b81d6_Name">
    <vt:lpwstr>defa4170-0d19-0005-0004-bc88714345d2</vt:lpwstr>
  </property>
  <property fmtid="{D5CDD505-2E9C-101B-9397-08002B2CF9AE}" pid="6" name="MSIP_Label_05724ed5-0cfc-4d4c-ac51-e92bca5b81d6_SiteId">
    <vt:lpwstr>04431d29-4523-4837-9461-aba5f0619b10</vt:lpwstr>
  </property>
  <property fmtid="{D5CDD505-2E9C-101B-9397-08002B2CF9AE}" pid="7" name="MSIP_Label_05724ed5-0cfc-4d4c-ac51-e92bca5b81d6_ActionId">
    <vt:lpwstr>37a26ad3-78a1-4bd4-8853-88150349e85a</vt:lpwstr>
  </property>
  <property fmtid="{D5CDD505-2E9C-101B-9397-08002B2CF9AE}" pid="8" name="MSIP_Label_05724ed5-0cfc-4d4c-ac51-e92bca5b81d6_ContentBits">
    <vt:lpwstr>0</vt:lpwstr>
  </property>
  <property fmtid="{D5CDD505-2E9C-101B-9397-08002B2CF9AE}" pid="9" name="MSIP_Label_05724ed5-0cfc-4d4c-ac51-e92bca5b81d6_Tag">
    <vt:lpwstr>10, 3, 0, 1</vt:lpwstr>
  </property>
  <property fmtid="{D5CDD505-2E9C-101B-9397-08002B2CF9AE}" pid="10" name="ContentTypeId">
    <vt:lpwstr>0x010100CC12EF0CFD3B1D4DBDAD215592D33660</vt:lpwstr>
  </property>
  <property fmtid="{D5CDD505-2E9C-101B-9397-08002B2CF9AE}" pid="11" name="MediaServiceImageTags">
    <vt:lpwstr/>
  </property>
</Properties>
</file>